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94" documentId="120_S{2AC9BD13-BADA-5192-A53E-5A8FF88502F6}" xr6:coauthVersionLast="47" xr6:coauthVersionMax="47" xr10:uidLastSave="{9B7C05DC-46B4-4CB4-A9AA-A483DC86149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<sst xmlns="http://schemas.openxmlformats.org/spreadsheetml/2006/main" count="181602" uniqueCount="39217">
  <si>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</si>
  <si>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</si>
  <si>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</si>
  <si>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</si>
  <si>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</si>
  <si>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</si>
  <si>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</si>
  <si>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</si>
  <si>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</si>
  <si>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</si>
  <si>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</si>
  <si>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</si>
  <si>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</si>
  <si>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</si>
  <si>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</si>
  <si>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</si>
  <si>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</si>
  <si>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</si>
  <si>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</si>
  <si>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</si>
  <si>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</si>
  <si>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</si>
  <si>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</si>
  <si>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</si>
  <si>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</si>
  <si>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</si>
  <si>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</si>
  <si>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</si>
  <si>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</si>
  <si>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</si>
  <si>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</si>
  <si>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</si>
  <si>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</si>
  <si>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</si>
  <si>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</si>
  <si>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</si>
  <si>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</si>
  <si>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</si>
  <si>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</si>
  <si>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</si>
  <si>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</si>
  <si>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</si>
  <si>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</si>
  <si>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</si>
  <si>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</si>
  <si>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</si>
  <si>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</si>
  <si>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</si>
  <si>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</si>
  <si>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</si>
  <si>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</si>
  <si>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</si>
  <si>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</si>
  <si>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</si>
  <si>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</si>
  <si>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</si>
  <si>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</si>
  <si>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</si>
  <si>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</si>
  <si>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</si>
  <si>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</si>
  <si>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</si>
  <si>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</si>
  <si>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</si>
  <si>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</si>
  <si>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</si>
  <si>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</si>
  <si>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</si>
  <si>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</si>
  <si>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</si>
  <si>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</si>
  <si>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</si>
  <si>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</si>
  <si>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</si>
  <si>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</si>
  <si>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</si>
  <si>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</si>
  <si>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</si>
  <si>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</si>
  <si>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</si>
  <si>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</si>
  <si>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</si>
  <si>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</si>
  <si>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</si>
  <si>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</si>
  <si>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</si>
  <si>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</si>
  <si>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</si>
  <si>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</si>
  <si>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</si>
  <si>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</si>
  <si>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</si>
  <si>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</si>
  <si>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</si>
  <si>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</si>
  <si>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</si>
  <si>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</si>
  <si>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</si>
  <si>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</si>
  <si>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</si>
  <si>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</si>
  <si>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</si>
  <si>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</si>
  <si>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</si>
  <si>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</si>
  <si>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</si>
  <si>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</si>
  <si>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</si>
  <si>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</si>
  <si>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</si>
  <si>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</si>
  <si>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</si>
  <si>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</si>
  <si>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</si>
  <si>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</si>
  <si>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</si>
  <si>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</si>
  <si>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</si>
  <si>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</si>
  <si>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</si>
  <si>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</si>
  <si>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</si>
  <si>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</si>
  <si>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</si>
  <si>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</si>
  <si>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</si>
  <si>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</si>
  <si>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</si>
  <si>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</si>
  <si>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</si>
  <si>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</si>
  <si>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</si>
  <si>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</si>
  <si>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</si>
  <si>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</si>
  <si>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</si>
  <si>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</si>
  <si>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</si>
  <si>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</si>
  <si>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</si>
  <si>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</si>
  <si>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</si>
  <si>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</si>
  <si>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</si>
  <si>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</si>
  <si>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</si>
  <si>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</si>
  <si>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</si>
  <si>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</si>
  <si>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</si>
  <si>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</si>
  <si>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</si>
  <si>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</si>
  <si>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</si>
  <si>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</si>
  <si>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</si>
  <si>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</si>
  <si>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</si>
  <si>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</si>
  <si>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</si>
  <si>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</si>
  <si>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</si>
  <si>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</si>
  <si>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</si>
  <si>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</si>
  <si>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</si>
  <si>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</si>
  <si>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</si>
  <si>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</si>
  <si>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</si>
  <si>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</si>
  <si>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</si>
  <si>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</si>
  <si>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</si>
  <si>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</si>
  <si>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</si>
  <si>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</si>
  <si>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</si>
  <si>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</si>
  <si>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</si>
  <si>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</si>
  <si>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</si>
  <si>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</si>
  <si>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</si>
  <si>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</si>
  <si>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</si>
  <si>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</si>
  <si>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</si>
  <si>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</si>
  <si>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</si>
  <si>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</si>
  <si>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</si>
  <si>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</si>
  <si>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</si>
  <si>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</si>
  <si>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</si>
  <si>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</si>
  <si>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</si>
  <si>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</si>
  <si>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</si>
  <si>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</si>
  <si>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</si>
  <si>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</si>
  <si>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</si>
  <si>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</si>
  <si>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</si>
  <si>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</si>
  <si>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</si>
  <si>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</si>
  <si>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</si>
  <si>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</si>
  <si>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</si>
  <si>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</si>
  <si>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</si>
  <si>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</si>
  <si>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</si>
  <si>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</si>
  <si>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</si>
  <si>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</si>
  <si>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</si>
  <si>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</si>
  <si>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</si>
  <si>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</si>
  <si>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</si>
  <si>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</si>
  <si>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</si>
  <si>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</si>
  <si>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</si>
  <si>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</si>
  <si>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</si>
  <si>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</si>
  <si>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</si>
  <si>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</si>
  <si>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</si>
  <si>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</si>
  <si>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</si>
  <si>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</si>
  <si>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</si>
  <si>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</si>
  <si>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</si>
  <si>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</si>
  <si>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</si>
  <si>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</si>
  <si>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</si>
  <si>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</si>
  <si>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</si>
  <si>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</si>
  <si>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</si>
  <si>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</si>
  <si>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</si>
  <si>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</si>
  <si>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</si>
  <si>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</si>
  <si>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</si>
  <si>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</si>
  <si>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</si>
  <si>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</si>
  <si>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</si>
  <si>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</si>
  <si>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</si>
  <si>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</si>
  <si>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</si>
  <si>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</si>
  <si>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</si>
  <si>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</si>
  <si>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</si>
  <si>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</si>
  <si>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</si>
  <si>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</si>
  <si>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</si>
  <si>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</si>
  <si>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</si>
  <si>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</si>
  <si>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</si>
  <si>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</si>
  <si>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</si>
  <si>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</si>
  <si>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</si>
  <si>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</si>
  <si>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</si>
  <si>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</si>
  <si>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</si>
  <si>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</si>
  <si>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</si>
  <si>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</si>
  <si>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</si>
  <si>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</si>
  <si>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</si>
  <si>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</si>
  <si>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</si>
  <si>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</si>
  <si>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</si>
  <si>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</si>
  <si>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</si>
  <si>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</si>
  <si>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</si>
  <si>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</si>
  <si>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</si>
  <si>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</si>
  <si>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</si>
  <si>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</si>
  <si>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</si>
  <si>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</si>
  <si>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</si>
  <si>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</si>
  <si>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</si>
  <si>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</si>
  <si>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</si>
  <si>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</si>
  <si>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</si>
  <si>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</si>
  <si>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</si>
  <si>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</si>
  <si>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</si>
  <si>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</si>
  <si>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</si>
  <si>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</si>
  <si>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</si>
  <si>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</si>
  <si>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</si>
  <si>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</si>
  <si>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</si>
  <si>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</si>
  <si>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</si>
  <si>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</si>
  <si>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</si>
  <si>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</si>
  <si>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</si>
  <si>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</si>
  <si>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</si>
  <si>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</si>
  <si>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</si>
  <si>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</si>
  <si>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</si>
  <si>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</si>
  <si>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</si>
  <si>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</si>
  <si>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</si>
  <si>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</si>
  <si>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</si>
  <si>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</si>
  <si>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</si>
  <si>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</si>
  <si>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</si>
  <si>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</si>
  <si>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</si>
  <si>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</si>
  <si>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</si>
  <si>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</si>
  <si>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</si>
  <si>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</si>
  <si>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</si>
  <si>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</si>
  <si>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</si>
  <si>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</si>
  <si>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</si>
  <si>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</si>
  <si>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</si>
  <si>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</si>
  <si>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</si>
  <si>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</si>
  <si>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</si>
  <si>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</si>
  <si>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</si>
  <si>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</si>
  <si>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</si>
  <si>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</si>
  <si>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</si>
  <si>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</si>
  <si>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</si>
  <si>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</si>
  <si>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</si>
  <si>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</si>
  <si>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</si>
  <si>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</si>
  <si>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</si>
  <si>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</si>
  <si>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</si>
  <si>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</si>
  <si>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</si>
  <si>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</si>
  <si>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</si>
  <si>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</si>
  <si>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</si>
  <si>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</si>
  <si>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</si>
  <si>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</si>
  <si>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</si>
  <si>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</si>
  <si>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</si>
  <si>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</si>
  <si>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</si>
  <si>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</si>
  <si>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</si>
  <si>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</si>
  <si>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</si>
  <si>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</si>
  <si>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</si>
  <si>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</si>
  <si>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</si>
  <si>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</si>
  <si>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</si>
  <si>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</si>
  <si>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</si>
  <si>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</si>
  <si>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</si>
  <si>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</si>
  <si>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</si>
  <si>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</si>
  <si>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</si>
  <si>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</si>
  <si>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</si>
  <si>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</si>
  <si>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</si>
  <si>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</si>
  <si>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</si>
  <si>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</si>
  <si>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</si>
  <si>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</si>
  <si>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</si>
  <si>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</si>
  <si>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</si>
  <si>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</si>
  <si>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</si>
  <si>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</si>
  <si>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</si>
  <si>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</si>
  <si>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</si>
  <si>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</si>
  <si>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</si>
  <si>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</si>
  <si>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</si>
  <si>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</si>
  <si>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</si>
  <si>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</si>
  <si>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</si>
  <si>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</si>
  <si>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</si>
  <si>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</si>
  <si>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</si>
  <si>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</si>
  <si>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</si>
  <si>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</si>
  <si>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</si>
  <si>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</si>
  <si>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</si>
  <si>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</si>
  <si>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</si>
  <si>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</si>
  <si>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</si>
  <si>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</si>
  <si>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</si>
  <si>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</si>
  <si>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</si>
  <si>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</si>
  <si>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</si>
  <si>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</si>
  <si>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</si>
  <si>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</si>
  <si>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</si>
  <si>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</si>
  <si>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</si>
  <si>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</si>
  <si>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</si>
  <si>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</si>
  <si>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</si>
  <si>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</si>
  <si>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</si>
  <si>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</si>
  <si>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</si>
  <si>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</si>
  <si>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</si>
  <si>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</si>
  <si>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</si>
  <si>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</si>
  <si>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</si>
  <si>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</si>
  <si>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</si>
  <si>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</si>
  <si>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</si>
  <si>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</si>
  <si>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</si>
  <si>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</si>
  <si>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</si>
  <si>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</si>
  <si>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</si>
  <si>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</si>
  <si>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</si>
  <si>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</si>
  <si>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</si>
  <si>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</si>
  <si>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</si>
  <si>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</si>
  <si>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</si>
  <si>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</si>
  <si>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</si>
  <si>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</si>
  <si>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</si>
  <si>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</si>
  <si>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</si>
  <si>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</si>
  <si>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</si>
  <si>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</si>
  <si>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</si>
  <si>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</si>
  <si>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</si>
  <si>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</si>
  <si>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</si>
  <si>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</si>
  <si>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</si>
  <si>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</si>
  <si>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</si>
  <si>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</si>
  <si>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</si>
  <si>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</si>
  <si>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</si>
  <si>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</si>
  <si>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</si>
  <si>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</si>
  <si>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</si>
  <si>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</si>
  <si>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</si>
  <si>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</si>
  <si>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</si>
  <si>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</si>
  <si>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</si>
  <si>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</si>
  <si>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</si>
  <si>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</si>
  <si>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</si>
  <si>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</si>
  <si>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</si>
  <si>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</si>
  <si>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</si>
  <si>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</si>
  <si>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</si>
  <si>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</si>
  <si>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</si>
  <si>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</si>
  <si>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</si>
  <si>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</si>
  <si>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</si>
  <si>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</si>
  <si>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</si>
  <si>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</si>
  <si>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</si>
  <si>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</si>
  <si>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</si>
  <si>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</si>
  <si>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</si>
  <si>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</si>
  <si>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</si>
  <si>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</si>
  <si>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</si>
  <si>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</si>
  <si>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</si>
  <si>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</si>
  <si>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</si>
  <si>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</si>
  <si>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</si>
  <si>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</si>
  <si>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</si>
  <si>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</si>
  <si>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</si>
  <si>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</si>
  <si>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</si>
  <si>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</si>
  <si>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</si>
  <si>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</si>
  <si>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</si>
  <si>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</si>
  <si>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</si>
  <si>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</si>
  <si>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</si>
  <si>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</si>
  <si>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</si>
  <si>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</si>
  <si>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</si>
  <si>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</si>
  <si>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</si>
  <si>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</si>
  <si>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</si>
  <si>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</si>
  <si>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</si>
  <si>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</si>
  <si>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</si>
  <si>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</si>
  <si>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</si>
  <si>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</si>
  <si>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</si>
  <si>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</si>
  <si>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</si>
  <si>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</si>
  <si>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</si>
  <si>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</si>
  <si>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</si>
  <si>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</si>
  <si>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</si>
  <si>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</si>
  <si>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</si>
  <si>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</si>
  <si>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</si>
  <si>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</si>
  <si>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</si>
  <si>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</si>
  <si>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</si>
  <si>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</si>
  <si>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</si>
  <si>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</si>
  <si>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</si>
  <si>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</si>
  <si>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</si>
  <si>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</si>
  <si>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</si>
  <si>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</si>
  <si>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</si>
  <si>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</si>
  <si>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</si>
  <si>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</si>
  <si>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</si>
  <si>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</si>
  <si>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</si>
  <si>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</si>
  <si>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</si>
  <si>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</si>
  <si>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</si>
  <si>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</si>
  <si>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</si>
  <si>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</si>
  <si>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</si>
  <si>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</si>
  <si>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</si>
  <si>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</si>
  <si>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</si>
  <si>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</si>
  <si>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</si>
  <si>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</si>
  <si>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</si>
  <si>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</si>
  <si>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</si>
  <si>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</si>
  <si>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</si>
  <si>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</si>
  <si>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</si>
  <si>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</si>
  <si>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</si>
  <si>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</si>
  <si>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</si>
  <si>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</si>
  <si>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</si>
  <si>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</si>
  <si>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</si>
  <si>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</si>
  <si>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</si>
  <si>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</si>
  <si>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</si>
  <si>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</si>
  <si>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</si>
  <si>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</si>
  <si>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</si>
  <si>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</si>
  <si>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</si>
  <si>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</si>
  <si>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</si>
  <si>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</si>
  <si>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</si>
  <si>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</si>
  <si>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</si>
  <si>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</si>
  <si>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</si>
  <si>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</si>
  <si>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</si>
  <si>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</si>
  <si>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</si>
  <si>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</si>
  <si>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</si>
  <si>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</si>
  <si>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</si>
  <si>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</si>
  <si>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</si>
  <si>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</si>
  <si>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</si>
  <si>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</si>
  <si>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</si>
  <si>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</si>
  <si>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</si>
  <si>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</si>
  <si>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</si>
  <si>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</si>
  <si>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</si>
  <si>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</si>
  <si>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</si>
  <si>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</si>
  <si>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</si>
  <si>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</si>
  <si>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</si>
  <si>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</si>
  <si>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</si>
  <si>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</si>
  <si>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</si>
  <si>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</si>
  <si>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</si>
  <si>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</si>
  <si>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</si>
  <si>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</si>
  <si>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</si>
  <si>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</si>
  <si>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</si>
  <si>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</si>
  <si>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</si>
  <si>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</si>
  <si>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</si>
  <si>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</si>
  <si>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</si>
  <si>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</si>
  <si>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</si>
  <si>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</si>
  <si>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</si>
  <si>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</si>
  <si>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</si>
  <si>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</si>
  <si>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</si>
  <si>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</si>
  <si>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</si>
  <si>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</si>
  <si>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</si>
  <si>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</si>
  <si>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</si>
  <si>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</si>
  <si>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</si>
  <si>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</si>
  <si>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</si>
  <si>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</si>
  <si>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</si>
  <si>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</si>
  <si>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</si>
  <si>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</si>
  <si>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</si>
  <si>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</si>
  <si>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</si>
  <si>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</si>
  <si>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</si>
  <si>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</si>
  <si>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</si>
  <si>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</si>
  <si>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</si>
  <si>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</si>
  <si>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</si>
  <si>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</si>
  <si>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</si>
  <si>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</si>
  <si>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</si>
  <si>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</si>
  <si>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</si>
  <si>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</si>
  <si>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</si>
  <si>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</si>
  <si>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</si>
  <si>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</si>
  <si>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</si>
  <si>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</si>
  <si>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</si>
  <si>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</si>
  <si>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</si>
  <si>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</si>
  <si>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</si>
  <si>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</si>
  <si>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</si>
  <si>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</si>
  <si>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</si>
  <si>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</si>
  <si>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</si>
  <si>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</si>
  <si>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</si>
  <si>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</si>
  <si>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</si>
  <si>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</si>
  <si>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</si>
  <si>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</si>
  <si>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</si>
  <si>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</si>
  <si>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</si>
  <si>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</si>
  <si>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</si>
  <si>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</si>
  <si>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</si>
  <si>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</si>
  <si>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</si>
  <si>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</si>
  <si>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</si>
  <si>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</si>
  <si>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</si>
  <si>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</si>
  <si>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</si>
  <si>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</si>
  <si>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</si>
  <si>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</si>
  <si>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</si>
  <si>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</si>
  <si>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</si>
  <si>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</si>
  <si>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</si>
  <si>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</si>
  <si>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</si>
  <si>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</si>
  <si>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</si>
  <si>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</si>
  <si>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</si>
  <si>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</si>
  <si>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</si>
  <si>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</si>
  <si>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</si>
  <si>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</si>
  <si>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</si>
  <si>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</si>
  <si>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</si>
  <si>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</si>
  <si>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</si>
  <si>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</si>
  <si>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</si>
  <si>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</si>
  <si>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</si>
  <si>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</si>
  <si>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</si>
  <si>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</si>
  <si>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</si>
  <si>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</si>
  <si>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</si>
  <si>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</si>
  <si>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</si>
  <si>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</si>
  <si>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</si>
  <si>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</si>
  <si>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</si>
  <si>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</si>
  <si>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</si>
  <si>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</si>
  <si>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</si>
  <si>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</si>
  <si>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</si>
  <si>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</si>
  <si>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</si>
  <si>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</si>
  <si>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</si>
  <si>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</si>
  <si>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</si>
  <si>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</si>
  <si>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</si>
  <si>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</si>
  <si>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</si>
  <si>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</si>
  <si>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</si>
  <si>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</si>
  <si>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</si>
  <si>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</si>
  <si>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</si>
  <si>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</si>
  <si>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</si>
  <si>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</si>
  <si>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</si>
  <si>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</si>
  <si>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</si>
  <si>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</si>
  <si>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</si>
  <si>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</si>
  <si>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</si>
  <si>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</si>
  <si>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</si>
  <si>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</si>
  <si>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</si>
  <si>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</si>
  <si>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</si>
  <si>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</si>
  <si>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</si>
  <si>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</si>
  <si>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</si>
  <si>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</si>
  <si>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</si>
  <si>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</si>
  <si>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</si>
  <si>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</si>
  <si>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</si>
  <si>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</si>
  <si>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</si>
  <si>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</si>
  <si>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</si>
  <si>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</si>
  <si>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</si>
  <si>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</si>
  <si>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</si>
  <si>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</si>
  <si>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</si>
  <si>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</si>
  <si>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</si>
  <si>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</si>
  <si>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</si>
  <si>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</si>
  <si>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</si>
  <si>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</si>
  <si>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</si>
  <si>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</si>
  <si>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</si>
  <si>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</si>
  <si>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</si>
  <si>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</si>
  <si>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</si>
  <si>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</si>
  <si>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</si>
  <si>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</si>
  <si>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</si>
  <si>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</si>
  <si>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</si>
  <si>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</si>
  <si>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</si>
  <si>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</si>
  <si>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</si>
  <si>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</si>
  <si>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</si>
  <si>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</si>
  <si>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</si>
  <si>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</si>
  <si>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</si>
  <si>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</si>
  <si>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</si>
  <si>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</si>
  <si>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</si>
  <si>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</si>
  <si>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</si>
  <si>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</si>
  <si>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</si>
  <si>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</si>
  <si>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</si>
  <si>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</si>
  <si>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</si>
  <si>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</si>
  <si>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</si>
  <si>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</si>
  <si>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</si>
  <si>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</si>
  <si>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</si>
  <si>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</si>
  <si>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</si>
  <si>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</si>
  <si>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</si>
  <si>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</si>
  <si>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</si>
  <si>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</si>
  <si>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</si>
  <si>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</si>
  <si>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</si>
  <si>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</si>
  <si>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</si>
  <si>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</si>
  <si>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</si>
  <si>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</si>
  <si>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</si>
  <si>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</si>
  <si>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</si>
  <si>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</si>
  <si>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</si>
  <si>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</si>
  <si>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</si>
  <si>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</si>
  <si>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</si>
  <si>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</si>
  <si>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</si>
  <si>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</si>
  <si>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</si>
  <si>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</si>
  <si>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</si>
  <si>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</si>
  <si>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</si>
  <si>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</si>
  <si>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</si>
  <si>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</si>
  <si>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</si>
  <si>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</si>
  <si>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</si>
  <si>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</si>
  <si>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</si>
  <si>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</si>
  <si>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</si>
  <si>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</si>
  <si>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</si>
  <si>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</si>
  <si>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</si>
  <si>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</si>
  <si>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</si>
  <si>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</si>
  <si>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</si>
  <si>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</si>
  <si>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</si>
  <si>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</si>
  <si>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</si>
  <si>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</si>
  <si>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</si>
  <si>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</si>
  <si>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</si>
  <si>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</si>
  <si>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</si>
  <si>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</si>
  <si>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</si>
  <si>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</si>
  <si>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</si>
  <si>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</si>
  <si>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</si>
  <si>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</si>
  <si>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</si>
  <si>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</si>
  <si>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</si>
  <si>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</si>
  <si>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</si>
  <si>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</si>
  <si>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</si>
  <si>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</si>
  <si>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</si>
  <si>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</si>
  <si>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</si>
  <si>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</si>
  <si>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</si>
  <si>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</si>
  <si>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</si>
  <si>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</si>
  <si>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</si>
  <si>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</si>
  <si>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</si>
  <si>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</si>
  <si>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</si>
  <si>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</si>
  <si>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</si>
  <si>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</si>
  <si>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</si>
  <si>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</si>
  <si>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</si>
  <si>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</si>
  <si>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</si>
  <si>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</si>
  <si>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</si>
  <si>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</si>
  <si>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</si>
  <si>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</si>
  <si>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</si>
  <si>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</si>
  <si>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</si>
  <si>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</si>
  <si>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</si>
  <si>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</si>
  <si>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</si>
  <si>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</si>
  <si>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</si>
  <si>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</si>
  <si>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</si>
  <si>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</si>
  <si>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</si>
  <si>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</si>
  <si>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</si>
  <si>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</si>
  <si>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</si>
  <si>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</si>
  <si>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</si>
  <si>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</si>
  <si>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</si>
  <si>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</si>
  <si>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</si>
  <si>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</si>
  <si>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</si>
  <si>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</si>
  <si>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</si>
  <si>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</si>
  <si>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</si>
  <si>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</si>
  <si>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</si>
  <si>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</si>
  <si>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</si>
  <si>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</si>
  <si>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</si>
  <si>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</si>
  <si>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</si>
  <si>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</si>
  <si>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</si>
  <si>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</si>
  <si>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</si>
  <si>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</si>
  <si>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</si>
  <si>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</si>
  <si>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</si>
  <si>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</si>
  <si>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</si>
  <si>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</si>
  <si>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</si>
  <si>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</si>
  <si>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</si>
  <si>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</si>
  <si>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</si>
  <si>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</si>
  <si>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</si>
  <si>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</si>
  <si>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</si>
  <si>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</si>
  <si>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</si>
  <si>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</si>
  <si>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</si>
  <si>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</si>
  <si>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</si>
  <si>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</si>
  <si>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</si>
  <si>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</si>
  <si>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</si>
  <si>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</si>
  <si>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</si>
  <si>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</si>
  <si>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</si>
  <si>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</si>
  <si>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</si>
  <si>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</si>
  <si>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</si>
  <si>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</si>
  <si>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</si>
  <si>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</si>
  <si>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</si>
  <si>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</si>
  <si>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</si>
  <si>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</si>
  <si>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</si>
  <si>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</si>
  <si>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</si>
  <si>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</si>
  <si>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</si>
  <si>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</si>
  <si>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</si>
  <si>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</si>
  <si>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</si>
  <si>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</si>
  <si>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</si>
  <si>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</si>
  <si>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</si>
  <si>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</si>
  <si>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</si>
  <si>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</si>
  <si>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</si>
  <si>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</si>
  <si>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</si>
  <si>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</si>
  <si>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</si>
  <si>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</si>
  <si>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</si>
  <si>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</si>
  <si>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</si>
  <si>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</si>
  <si>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</si>
  <si>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</si>
  <si>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</si>
  <si>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</si>
  <si>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</si>
  <si>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</si>
  <si>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</si>
  <si>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</si>
  <si>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</si>
  <si>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</si>
  <si>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</si>
  <si>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</si>
  <si>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</si>
  <si>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</si>
  <si>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</si>
  <si>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</si>
  <si>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</si>
  <si>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</si>
  <si>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</si>
  <si>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</si>
  <si>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</si>
  <si>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</si>
  <si>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</si>
  <si>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</si>
  <si>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</si>
  <si>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</si>
  <si>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</si>
  <si>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</si>
  <si>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</si>
  <si>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</si>
  <si>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</si>
  <si>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</si>
  <si>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</si>
  <si>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</si>
  <si>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</si>
  <si>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</si>
  <si>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</si>
  <si>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</si>
  <si>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</si>
  <si>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</si>
  <si>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</si>
  <si>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</si>
  <si>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</si>
  <si>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</si>
  <si>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</si>
  <si>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</si>
  <si>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</si>
  <si>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</si>
  <si>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</si>
  <si>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</si>
  <si>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</si>
  <si>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</si>
  <si>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</si>
  <si>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</si>
  <si>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</si>
  <si>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</si>
  <si>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</si>
  <si>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</si>
  <si>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</si>
  <si>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</si>
  <si>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</si>
  <si>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</si>
  <si>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</si>
  <si>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</si>
  <si>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</si>
  <si>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</si>
  <si>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</si>
  <si>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</si>
  <si>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</si>
  <si>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</si>
  <si>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</si>
  <si>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</si>
  <si>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</si>
  <si>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</si>
  <si>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</si>
  <si>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</si>
  <si>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</si>
  <si>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</si>
  <si>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</si>
  <si>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</si>
  <si>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</si>
  <si>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</si>
  <si>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</si>
  <si>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</si>
  <si>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</si>
  <si>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</si>
  <si>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</si>
  <si>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</si>
  <si>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</si>
  <si>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</si>
  <si>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</si>
  <si>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</si>
  <si>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</si>
  <si>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</si>
  <si>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</si>
  <si>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</si>
  <si>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</si>
  <si>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</si>
  <si>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</si>
  <si>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</si>
  <si>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</si>
  <si>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</si>
  <si>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</si>
  <si>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</si>
  <si>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</si>
  <si>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</si>
  <si>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</si>
  <si>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</si>
  <si>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</si>
  <si>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</si>
  <si>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</si>
  <si>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</si>
  <si>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</si>
  <si>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</si>
  <si>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</si>
  <si>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</si>
  <si>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</si>
  <si>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</si>
  <si>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</si>
  <si>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</si>
  <si>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</si>
  <si>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</si>
  <si>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</si>
  <si>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</si>
  <si>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</si>
  <si>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</si>
  <si>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</si>
  <si>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</si>
  <si>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</si>
  <si>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</si>
  <si>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</si>
  <si>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</si>
  <si>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</si>
  <si>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</si>
  <si>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</si>
  <si>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</si>
  <si>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</si>
  <si>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</si>
  <si>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</si>
  <si>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</si>
  <si>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</si>
  <si>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</si>
  <si>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</si>
  <si>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</si>
  <si>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</si>
  <si>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</si>
  <si>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</si>
  <si>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</si>
  <si>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</si>
  <si>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</si>
  <si>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</si>
  <si>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</si>
  <si>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</si>
  <si>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</si>
  <si>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</si>
  <si>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</si>
  <si>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</si>
  <si>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</si>
  <si>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</si>
  <si>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</si>
  <si>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</si>
  <si>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</si>
  <si>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</si>
  <si>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</si>
  <si>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</si>
  <si>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</si>
  <si>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</si>
  <si>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</si>
  <si>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</si>
  <si>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</si>
  <si>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</si>
  <si>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</si>
  <si>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</si>
  <si>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</si>
  <si>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</si>
  <si>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</si>
  <si>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</si>
  <si>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</si>
  <si>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</si>
  <si>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</si>
  <si>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</si>
  <si>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</si>
  <si>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</si>
  <si>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</si>
  <si>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</si>
  <si>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</si>
  <si>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</si>
  <si>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</si>
  <si>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</si>
  <si>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</si>
  <si>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</si>
  <si>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</si>
  <si>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</si>
  <si>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</si>
  <si>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</si>
  <si>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</si>
  <si>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</si>
  <si>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</si>
  <si>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</si>
  <si>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</si>
  <si>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</si>
  <si>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</si>
  <si>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</si>
  <si>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</si>
  <si>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</si>
  <si>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</si>
  <si>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</si>
  <si>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</si>
  <si>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</si>
  <si>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</si>
  <si>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</si>
  <si>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</si>
  <si>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</si>
  <si>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</si>
  <si>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</si>
  <si>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</si>
  <si>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</si>
  <si>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</si>
  <si>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</si>
  <si>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</si>
  <si>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</si>
  <si>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</si>
  <si>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</si>
  <si>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</si>
  <si>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</si>
  <si>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</si>
  <si>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</si>
  <si>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</si>
  <si>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</si>
  <si>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</si>
  <si>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</si>
  <si>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</si>
  <si>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</si>
  <si>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</si>
  <si>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</si>
  <si>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</si>
  <si>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</si>
  <si>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</si>
  <si>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</si>
  <si>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</si>
  <si>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</si>
  <si>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</si>
  <si>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</si>
  <si>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</si>
  <si>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</si>
  <si>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</si>
  <si>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</si>
  <si>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</si>
  <si>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</si>
  <si>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</si>
  <si>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</si>
  <si>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</si>
  <si>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</si>
  <si>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</si>
  <si>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</si>
  <si>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</si>
  <si>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</si>
  <si>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</si>
  <si>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</si>
  <si>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</si>
  <si>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</si>
  <si>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</si>
  <si>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</si>
  <si>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</si>
  <si>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</si>
  <si>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</si>
  <si>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</si>
  <si>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</si>
  <si>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</si>
  <si>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</si>
  <si>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</si>
  <si>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</si>
  <si>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</si>
  <si>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</si>
  <si>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</si>
  <si>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</si>
  <si>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</si>
  <si>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</si>
  <si>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</si>
  <si>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</si>
  <si>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</si>
  <si>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</si>
  <si>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</si>
  <si>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</si>
  <si>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</si>
  <si>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</si>
  <si>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</si>
  <si>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</si>
  <si>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</si>
  <si>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</si>
  <si>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</si>
  <si>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</si>
  <si>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</si>
  <si>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</si>
  <si>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</si>
  <si>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</si>
  <si>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</si>
  <si>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</si>
  <si>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</si>
  <si>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</si>
  <si>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</si>
  <si>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</si>
  <si>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</si>
  <si>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</si>
  <si>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</si>
  <si>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</si>
  <si>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</si>
  <si>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</si>
  <si>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</si>
  <si>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</si>
  <si>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</si>
  <si>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</si>
  <si>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</si>
  <si>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</si>
  <si>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</si>
  <si>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</si>
  <si>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</si>
  <si>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</si>
  <si>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</si>
  <si>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</si>
  <si>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</si>
  <si>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</si>
  <si>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</si>
  <si>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</si>
  <si>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</si>
  <si>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</si>
  <si>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</si>
  <si>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</si>
  <si>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</si>
  <si>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</si>
  <si>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</si>
  <si>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</si>
  <si>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</si>
  <si>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</si>
  <si>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</si>
  <si>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</si>
  <si>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</si>
  <si>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</si>
  <si>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</si>
  <si>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</si>
  <si>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</si>
  <si>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</si>
  <si>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</si>
  <si>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</si>
  <si>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</si>
  <si>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</si>
  <si>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</si>
  <si>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</si>
  <si>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</si>
  <si>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</si>
  <si>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</si>
  <si>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</si>
  <si>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</si>
  <si>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</si>
  <si>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</si>
  <si>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</si>
  <si>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</si>
  <si>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</si>
  <si>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</si>
  <si>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</si>
  <si>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</si>
  <si>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</si>
  <si>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</si>
  <si>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</si>
  <si>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</si>
  <si>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</si>
  <si>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</si>
  <si>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</si>
  <si>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</si>
  <si>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</si>
  <si>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</si>
  <si>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</si>
  <si>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</si>
  <si>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</si>
  <si>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</si>
  <si>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</si>
  <si>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</si>
  <si>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</si>
  <si>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</si>
  <si>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</si>
  <si>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</si>
  <si>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</si>
  <si>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</si>
  <si>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</si>
  <si>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</si>
  <si>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</si>
  <si>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</si>
  <si>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</si>
  <si>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</si>
  <si>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</si>
  <si>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</si>
  <si>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</si>
  <si>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</si>
  <si>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</si>
  <si>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</si>
  <si>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</si>
  <si>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</si>
  <si>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</si>
  <si>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</si>
  <si>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</si>
  <si>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</si>
  <si>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</si>
  <si>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</si>
  <si>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</si>
  <si>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</si>
  <si>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</si>
  <si>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</si>
  <si>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</si>
  <si>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</si>
  <si>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</si>
  <si>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</si>
  <si>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</si>
  <si>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</si>
  <si>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</si>
  <si>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</si>
  <si>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</si>
  <si>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</si>
  <si>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</si>
  <si>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</si>
  <si>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</si>
  <si>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</si>
  <si>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</si>
  <si>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</si>
  <si>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</si>
  <si>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</si>
  <si>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</si>
  <si>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</si>
  <si>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</si>
  <si>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</si>
  <si>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</si>
  <si>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</si>
  <si>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</si>
  <si>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</si>
  <si>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</si>
  <si>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</si>
  <si>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</si>
  <si>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</si>
  <si>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</si>
  <si>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</si>
  <si>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</si>
  <si>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</si>
  <si>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</si>
  <si>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</si>
  <si>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</si>
  <si>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</si>
  <si>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</si>
  <si>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</si>
  <si>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</si>
  <si>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</si>
  <si>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</si>
  <si>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</si>
  <si>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</si>
  <si>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</si>
  <si>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</si>
  <si>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</si>
  <si>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</si>
  <si>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</si>
  <si>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</si>
  <si>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</si>
  <si>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</si>
  <si>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</si>
  <si>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</si>
  <si>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</si>
  <si>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</si>
  <si>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</si>
  <si>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</si>
  <si>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</si>
  <si>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</si>
  <si>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</si>
  <si>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</si>
  <si>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</si>
  <si>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</si>
  <si>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</si>
  <si>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</si>
  <si>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</si>
  <si>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</si>
  <si>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</si>
  <si>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</si>
  <si>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</si>
  <si>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</si>
  <si>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</si>
  <si>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</si>
  <si>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</si>
  <si>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</si>
  <si>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</si>
  <si>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</si>
  <si>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</si>
  <si>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</si>
  <si>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</si>
  <si>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</si>
  <si>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</si>
  <si>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</si>
  <si>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</si>
  <si>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</si>
  <si>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</si>
  <si>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</si>
  <si>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</si>
  <si>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</si>
  <si>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</si>
  <si>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</si>
  <si>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</si>
  <si>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</si>
  <si>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</si>
  <si>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</si>
  <si>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</si>
  <si>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</si>
  <si>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</si>
  <si>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</si>
  <si>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</si>
  <si>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</si>
  <si>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</si>
  <si>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</si>
  <si>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</si>
  <si>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</si>
  <si>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</si>
  <si>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</si>
  <si>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</si>
  <si>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</si>
  <si>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</si>
  <si>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</si>
  <si>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</si>
  <si>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</si>
  <si>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</si>
  <si>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</si>
  <si>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</si>
  <si>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</si>
  <si>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</si>
  <si>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</si>
  <si>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</si>
  <si>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</si>
  <si>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</si>
  <si>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</si>
  <si>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</si>
  <si>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</si>
  <si>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</si>
  <si>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</si>
  <si>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</si>
  <si>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</si>
  <si>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</si>
  <si>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</si>
  <si>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</si>
  <si>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</si>
  <si>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</si>
  <si>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</si>
  <si>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</si>
  <si>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</si>
  <si>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</si>
  <si>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</si>
  <si>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</si>
  <si>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</si>
  <si>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</si>
  <si>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</si>
  <si>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</si>
  <si>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</si>
  <si>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</si>
  <si>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</si>
  <si>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</si>
  <si>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</si>
  <si>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</si>
  <si>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</si>
  <si>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</si>
  <si>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</si>
  <si>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</si>
  <si>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</si>
  <si>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</si>
  <si>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</si>
  <si>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</si>
  <si>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</si>
  <si>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</si>
  <si>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</si>
  <si>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</si>
  <si>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</si>
  <si>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</si>
  <si>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</si>
  <si>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</si>
  <si>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</si>
  <si>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</si>
  <si>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</si>
  <si>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</si>
  <si>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</si>
  <si>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</si>
  <si>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</si>
  <si>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</si>
  <si>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</si>
  <si>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</si>
  <si>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</si>
  <si>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</si>
  <si>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</si>
  <si>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</si>
  <si>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</si>
  <si>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</si>
  <si>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</si>
  <si>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</si>
  <si>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</si>
  <si>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</si>
  <si>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</si>
  <si>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</si>
  <si>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</si>
  <si>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</si>
  <si>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</si>
  <si>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</si>
  <si>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</si>
  <si>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</si>
  <si>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</si>
  <si>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</si>
  <si>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</si>
  <si>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</si>
  <si>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</si>
  <si>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</si>
  <si>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</si>
  <si>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</si>
  <si>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</si>
  <si>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</si>
  <si>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</si>
  <si>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</si>
  <si>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</si>
  <si>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</si>
  <si>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</si>
  <si>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</si>
  <si>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</si>
  <si>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</si>
  <si>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</si>
  <si>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</si>
  <si>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</si>
  <si>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</si>
  <si>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</si>
  <si>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</si>
  <si>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</si>
  <si>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</si>
  <si>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</si>
  <si>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</si>
  <si>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</si>
  <si>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</si>
  <si>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</si>
  <si>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</si>
  <si>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</si>
  <si>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</si>
  <si>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</si>
  <si>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</si>
  <si>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</si>
  <si>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</si>
  <si>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</si>
  <si>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</si>
  <si>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</si>
  <si>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</si>
  <si>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</si>
  <si>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</si>
  <si>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</si>
  <si>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</si>
  <si>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</si>
  <si>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</si>
  <si>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</si>
  <si>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</si>
  <si>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</si>
  <si>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</si>
  <si>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</si>
  <si>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</si>
  <si>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</si>
  <si>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</si>
  <si>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</si>
  <si>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</si>
  <si>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</si>
  <si>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</si>
  <si>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</si>
  <si>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</si>
  <si>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</si>
  <si>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</si>
  <si>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</si>
  <si>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</si>
  <si>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</si>
  <si>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</si>
  <si>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</si>
  <si>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</si>
  <si>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</si>
  <si>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</si>
  <si>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</si>
  <si>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</si>
  <si>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</si>
  <si>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</si>
  <si>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</si>
  <si>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</si>
  <si>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</si>
  <si>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</si>
  <si>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</si>
  <si>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</si>
  <si>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</si>
  <si>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</si>
  <si>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</si>
  <si>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</si>
  <si>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</si>
  <si>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</si>
  <si>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</si>
  <si>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</si>
  <si>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</si>
  <si>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</si>
  <si>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</si>
  <si>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</si>
  <si>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</si>
  <si>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</si>
  <si>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</si>
  <si>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</si>
  <si>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</si>
  <si>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</si>
  <si>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</si>
  <si>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</si>
  <si>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</si>
  <si>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</si>
  <si>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</si>
  <si>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</si>
  <si>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</si>
  <si>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</si>
  <si>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</si>
  <si>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</si>
  <si>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</si>
  <si>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</si>
  <si>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</si>
  <si>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</si>
  <si>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</si>
  <si>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</si>
  <si>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</si>
  <si>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</si>
  <si>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</si>
  <si>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</si>
  <si>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</si>
  <si>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</si>
  <si>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</si>
  <si>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</si>
  <si>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</si>
  <si>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</si>
  <si>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</si>
  <si>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</si>
  <si>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</si>
  <si>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</si>
  <si>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</si>
  <si>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</si>
  <si>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</si>
  <si>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</si>
  <si>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</si>
  <si>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</si>
  <si>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</si>
  <si>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</si>
  <si>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</si>
  <si>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</si>
  <si>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</si>
  <si>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</si>
  <si>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</si>
  <si>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</si>
  <si>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</si>
  <si>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</si>
  <si>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</si>
  <si>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</si>
  <si>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</si>
  <si>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</si>
  <si>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</si>
  <si>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</si>
  <si>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</si>
  <si>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</si>
  <si>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</si>
  <si>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</si>
  <si>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</si>
  <si>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</si>
  <si>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</si>
  <si>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</si>
  <si>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</si>
  <si>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</si>
  <si>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</si>
  <si>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</si>
  <si>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</si>
  <si>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</si>
  <si>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</si>
  <si>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</si>
  <si>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</si>
  <si>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</si>
  <si>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</si>
  <si>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</si>
  <si>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</si>
  <si>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</si>
  <si>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</si>
  <si>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</si>
  <si>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</si>
  <si>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</si>
  <si>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</si>
  <si>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</si>
  <si>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</si>
  <si>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</si>
  <si>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</si>
  <si>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</si>
  <si>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</si>
  <si>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</si>
  <si>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</si>
  <si>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</si>
  <si>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</si>
  <si>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</si>
  <si>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</si>
  <si>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</si>
  <si>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</si>
  <si>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</si>
  <si>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</si>
  <si>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</si>
  <si>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</si>
  <si>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</si>
  <si>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</si>
  <si>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</si>
  <si>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</si>
  <si>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</si>
  <si>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</si>
  <si>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</si>
  <si>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</si>
  <si>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</si>
  <si>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</si>
  <si>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</si>
  <si>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</si>
  <si>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</si>
  <si>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</si>
  <si>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</si>
  <si>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</si>
  <si>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</si>
  <si>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</si>
  <si>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</si>
  <si>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</si>
  <si>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</si>
  <si>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</si>
  <si>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</si>
  <si>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</si>
  <si>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</si>
  <si>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</si>
  <si>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</si>
  <si>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</si>
  <si>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</si>
  <si>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</si>
  <si>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</si>
  <si>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</si>
  <si>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</si>
  <si>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</si>
  <si>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</si>
  <si>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</si>
  <si>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</si>
  <si>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</si>
  <si>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</si>
  <si>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</si>
  <si>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</si>
  <si>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</si>
  <si>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</si>
  <si>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</si>
  <si>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</si>
  <si>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</si>
  <si>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</si>
  <si>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</si>
  <si>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</si>
  <si>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</si>
  <si>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</si>
  <si>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</si>
  <si>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</si>
  <si>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</si>
  <si>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</si>
  <si>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</si>
  <si>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</si>
  <si>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</si>
  <si>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</si>
  <si>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</si>
  <si>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</si>
  <si>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</si>
  <si>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</si>
  <si>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</si>
  <si>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</si>
  <si>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</si>
  <si>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</si>
  <si>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</si>
  <si>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</si>
  <si>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</si>
  <si>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</si>
  <si>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</si>
  <si>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</si>
  <si>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</si>
  <si>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</si>
  <si>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</si>
  <si>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</si>
  <si>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</si>
  <si>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</si>
  <si>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</si>
  <si>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</si>
  <si>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</si>
  <si>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</si>
  <si>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</si>
  <si>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</si>
  <si>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</si>
  <si>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</si>
  <si>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</si>
  <si>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</si>
  <si>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</si>
  <si>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</si>
  <si>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</si>
  <si>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</si>
  <si>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</si>
  <si>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</si>
  <si>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</si>
  <si>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</si>
  <si>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</si>
  <si>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</si>
  <si>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</si>
  <si>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</si>
  <si>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</si>
  <si>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</si>
  <si>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</si>
  <si>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</si>
  <si>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</si>
  <si>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</si>
  <si>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</si>
  <si>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</si>
  <si>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</si>
  <si>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</si>
  <si>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</si>
  <si>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</si>
  <si>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</si>
  <si>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</si>
  <si>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</si>
  <si>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</si>
  <si>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</si>
  <si>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</si>
  <si>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</si>
  <si>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</si>
  <si>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</si>
  <si>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</si>
  <si>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</si>
  <si>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</si>
  <si>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</si>
  <si>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</si>
  <si>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</si>
  <si>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</si>
  <si>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</si>
  <si>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</si>
  <si>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</si>
  <si>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</si>
  <si>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</si>
  <si>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</si>
  <si>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</si>
  <si>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</si>
  <si>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</si>
  <si>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</si>
  <si>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</si>
  <si>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</si>
  <si>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</si>
  <si>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</si>
  <si>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</si>
  <si>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</si>
  <si>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</si>
  <si>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</si>
  <si>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</si>
  <si>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</si>
  <si>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</si>
  <si>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</si>
  <si>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</si>
  <si>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</si>
  <si>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</si>
  <si>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</si>
  <si>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</si>
  <si>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</si>
  <si>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</si>
  <si>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</si>
  <si>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</si>
  <si>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</si>
  <si>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</si>
  <si>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</si>
  <si>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</si>
  <si>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</si>
  <si>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</si>
  <si>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</si>
  <si>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</si>
  <si>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</si>
  <si>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</si>
  <si>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</si>
  <si>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</si>
  <si>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</si>
  <si>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</si>
  <si>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</si>
  <si>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</si>
  <si>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</si>
  <si>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</si>
  <si>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</si>
  <si>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</si>
  <si>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</si>
  <si>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</si>
  <si>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</si>
  <si>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</si>
  <si>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</si>
  <si>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</si>
  <si>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</si>
  <si>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</si>
  <si>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</si>
  <si>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</si>
  <si>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</si>
  <si>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</si>
  <si>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</si>
  <si>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</si>
  <si>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</si>
  <si>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</si>
  <si>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</si>
  <si>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</si>
  <si>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</si>
  <si>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</si>
  <si>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</si>
  <si>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</si>
  <si>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</si>
  <si>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</si>
  <si>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</si>
  <si>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</si>
  <si>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</si>
  <si>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</si>
  <si>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</si>
  <si>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</si>
  <si>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</si>
  <si>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</si>
  <si>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</si>
  <si>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</si>
  <si>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</si>
  <si>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</si>
  <si>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</si>
  <si>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</si>
  <si>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</si>
  <si>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</si>
  <si>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</si>
  <si>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</si>
  <si>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</si>
  <si>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</si>
  <si>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</si>
  <si>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</si>
  <si>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</si>
  <si>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</si>
  <si>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</si>
  <si>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</si>
  <si>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</si>
  <si>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</si>
  <si>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</si>
  <si>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</si>
  <si>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</si>
  <si>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</si>
  <si>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</si>
  <si>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</si>
  <si>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</si>
  <si>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</si>
  <si>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</si>
  <si>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</si>
  <si>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</si>
  <si>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</si>
  <si>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</si>
  <si>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</si>
  <si>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</si>
  <si>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</si>
  <si>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</si>
  <si>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</si>
  <si>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</si>
  <si>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</si>
  <si>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</si>
  <si>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</si>
  <si>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</si>
  <si>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</si>
  <si>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</si>
  <si>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</si>
  <si>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</si>
  <si>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</si>
  <si>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</si>
  <si>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</si>
  <si>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</si>
  <si>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</si>
  <si>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</si>
  <si>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</si>
  <si>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</si>
  <si>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</si>
  <si>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</si>
  <si>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</si>
  <si>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</si>
  <si>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</si>
  <si>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</si>
  <si>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</si>
  <si>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</si>
  <si>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</si>
  <si>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</si>
  <si>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</si>
  <si>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</si>
  <si>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</si>
  <si>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</si>
  <si>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</si>
  <si>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</si>
  <si>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</si>
  <si>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</si>
  <si>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</si>
  <si>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</si>
  <si>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</si>
  <si>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</si>
  <si>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</si>
  <si>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</si>
  <si>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</si>
  <si>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</si>
  <si>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</si>
  <si>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</si>
  <si>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</si>
  <si>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</si>
  <si>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</si>
  <si>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</si>
  <si>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</si>
  <si>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</si>
  <si>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</si>
  <si>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</si>
  <si>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</si>
  <si>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</si>
  <si>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</si>
  <si>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</si>
  <si>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</si>
  <si>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</si>
  <si>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</si>
  <si>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</si>
  <si>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</si>
  <si>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</si>
  <si>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</si>
  <si>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</si>
  <si>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</si>
  <si>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</si>
  <si>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</si>
  <si>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</si>
  <si>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</si>
  <si>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</si>
  <si>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</si>
  <si>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</si>
  <si>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</si>
  <si>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</si>
  <si>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</si>
  <si>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</si>
  <si>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</si>
  <si>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</si>
  <si>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</si>
  <si>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</si>
  <si>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</si>
  <si>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</si>
  <si>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</si>
  <si>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</si>
  <si>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</si>
  <si>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</si>
  <si>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</si>
  <si>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</si>
  <si>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</si>
  <si>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</si>
  <si>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</si>
  <si>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</si>
  <si>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</si>
  <si>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</si>
  <si>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</si>
  <si>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</si>
  <si>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</si>
  <si>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</si>
  <si>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</si>
  <si>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</si>
  <si>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</si>
  <si>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</si>
  <si>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</si>
  <si>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</si>
  <si>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</si>
  <si>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</si>
  <si>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</si>
  <si>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</si>
  <si>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</si>
  <si>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</si>
  <si>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</si>
  <si>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</si>
  <si>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</si>
  <si>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</si>
  <si>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</si>
  <si>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</si>
  <si>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</si>
  <si>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</si>
  <si>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</si>
  <si>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</si>
  <si>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</si>
  <si>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</si>
  <si>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</si>
  <si>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</si>
  <si>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</si>
  <si>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</si>
  <si>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</si>
  <si>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</si>
  <si>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</si>
  <si>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</si>
  <si>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</si>
  <si>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</si>
  <si>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</si>
  <si>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</si>
  <si>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</si>
  <si>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</si>
  <si>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</si>
  <si>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</si>
  <si>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</si>
  <si>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</si>
  <si>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</si>
  <si>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</si>
  <si>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</si>
  <si>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</si>
  <si>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</si>
  <si>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</si>
  <si>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</si>
  <si>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</si>
  <si>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</si>
  <si>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</si>
  <si>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</si>
  <si>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</si>
  <si>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</si>
  <si>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</si>
  <si>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</si>
  <si>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</si>
  <si>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</si>
  <si>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</si>
  <si>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</si>
  <si>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</si>
  <si>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</si>
  <si>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</si>
  <si>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</si>
  <si>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</si>
  <si>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</si>
  <si>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</si>
  <si>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</si>
  <si>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</si>
  <si>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</si>
  <si>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</si>
  <si>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</si>
  <si>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</si>
  <si>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</si>
  <si>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</si>
  <si>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</si>
  <si>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</si>
  <si>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</si>
  <si>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</si>
  <si>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</si>
  <si>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</si>
  <si>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</si>
  <si>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</si>
  <si>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</si>
  <si>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</si>
  <si>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</si>
  <si>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</si>
  <si>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</si>
  <si>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</si>
  <si>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</si>
  <si>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</si>
  <si>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</si>
  <si>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</si>
  <si>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</si>
  <si>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</si>
  <si>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</si>
  <si>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</si>
  <si>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</si>
  <si>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</si>
  <si>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</si>
  <si>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</si>
  <si>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</si>
  <si>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</si>
  <si>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</si>
  <si>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</si>
  <si>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</si>
  <si>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</si>
  <si>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</si>
  <si>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</si>
  <si>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</si>
  <si>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</si>
  <si>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</si>
  <si>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</si>
  <si>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</si>
  <si>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</si>
  <si>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</si>
  <si>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</si>
  <si>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</si>
  <si>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</si>
  <si>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</si>
  <si>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</si>
  <si>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</si>
  <si>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</si>
  <si>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</si>
  <si>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</si>
  <si>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</si>
  <si>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</si>
  <si>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</si>
  <si>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</si>
  <si>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</si>
  <si>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</si>
  <si>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</si>
  <si>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</si>
  <si>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</si>
  <si>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</si>
  <si>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</si>
  <si>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</si>
  <si>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</si>
  <si>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</si>
  <si>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</si>
  <si>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</si>
  <si>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</si>
  <si>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</si>
  <si>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</si>
  <si>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</si>
  <si>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</si>
  <si>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</si>
  <si>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</si>
  <si>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</si>
  <si>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</si>
  <si>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</si>
  <si>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</si>
  <si>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</si>
  <si>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</si>
  <si>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</si>
  <si>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</si>
  <si>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</si>
  <si>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</si>
  <si>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</si>
  <si>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</si>
  <si>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</si>
  <si>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</si>
  <si>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</si>
  <si>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</si>
  <si>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</si>
  <si>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</si>
  <si>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</si>
  <si>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</si>
  <si>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</si>
  <si>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</si>
  <si>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</si>
  <si>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</si>
  <si>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</si>
  <si>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</si>
  <si>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</si>
  <si>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</si>
  <si>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</si>
  <si>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</si>
  <si>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</si>
  <si>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</si>
  <si>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</si>
  <si>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</si>
  <si>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</si>
  <si>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</si>
  <si>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</si>
  <si>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</si>
  <si>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</si>
  <si>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</si>
  <si>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</si>
  <si>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</si>
  <si>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</si>
  <si>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</si>
  <si>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</si>
  <si>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</si>
  <si>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</si>
  <si>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</si>
  <si>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</si>
  <si>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</si>
  <si>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</si>
  <si>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</si>
  <si>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</si>
  <si>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</si>
  <si>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</si>
  <si>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</si>
  <si>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</si>
  <si>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</si>
  <si>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</si>
  <si>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</si>
  <si>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</si>
  <si>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</si>
  <si>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</si>
  <si>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</si>
  <si>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</si>
  <si>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</si>
  <si>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</si>
  <si>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</si>
  <si>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</si>
  <si>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</si>
  <si>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</si>
  <si>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</si>
  <si>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</si>
  <si>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</si>
  <si>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</si>
  <si>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</si>
  <si>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</si>
  <si>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</si>
  <si>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</si>
  <si>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</si>
  <si>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</si>
  <si>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</si>
  <si>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</si>
  <si>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</si>
  <si>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</si>
  <si>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</si>
  <si>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</si>
  <si>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</si>
  <si>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</si>
  <si>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</si>
  <si>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</si>
  <si>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</si>
  <si>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</si>
  <si>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</si>
  <si>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</si>
  <si>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</si>
  <si>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</si>
  <si>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</si>
  <si>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</si>
  <si>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</si>
  <si>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</si>
  <si>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</si>
  <si>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</si>
  <si>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</si>
  <si>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</si>
  <si>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</si>
  <si>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</si>
  <si>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</si>
  <si>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</si>
  <si>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</si>
  <si>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</si>
  <si>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</si>
  <si>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</si>
  <si>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</si>
  <si>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</si>
  <si>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</si>
  <si>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</si>
  <si>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</si>
  <si>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</si>
  <si>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</si>
  <si>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</si>
  <si>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</si>
  <si>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</si>
  <si>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</si>
  <si>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</si>
  <si>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</si>
  <si>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</si>
  <si>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</si>
  <si>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</si>
  <si>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</si>
  <si>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</si>
  <si>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</si>
  <si>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</si>
  <si>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</si>
  <si>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</si>
  <si>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</si>
  <si>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</si>
  <si>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</si>
  <si>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</si>
  <si>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</si>
  <si>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</si>
  <si>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</si>
  <si>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</si>
  <si>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</si>
  <si>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</si>
  <si>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</si>
  <si>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</si>
  <si>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</si>
  <si>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</si>
  <si>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</si>
  <si>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</si>
  <si>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</si>
  <si>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</si>
  <si>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</si>
  <si>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</si>
  <si>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</si>
  <si>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</si>
  <si>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</si>
  <si>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</si>
  <si>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</si>
  <si>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</si>
  <si>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</si>
  <si>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</si>
  <si>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</si>
  <si>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</si>
  <si>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</si>
  <si>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</si>
  <si>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</si>
  <si>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</si>
  <si>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</si>
  <si>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</si>
  <si>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</si>
  <si>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</si>
  <si>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</si>
  <si>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</si>
  <si>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</si>
  <si>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</si>
  <si>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</si>
  <si>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</si>
  <si>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</si>
  <si>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</si>
  <si>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</si>
  <si>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</si>
  <si>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</si>
  <si>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</si>
  <si>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</si>
  <si>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</si>
  <si>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</si>
  <si>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</si>
  <si>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</si>
  <si>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</si>
  <si>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</si>
  <si>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</si>
  <si>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</si>
  <si>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</si>
  <si>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</si>
  <si>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</si>
  <si>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</si>
  <si>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</si>
  <si>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</si>
  <si>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</si>
  <si>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</si>
  <si>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</si>
  <si>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</si>
  <si>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</si>
  <si>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</si>
  <si>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</si>
  <si>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</si>
  <si>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</si>
  <si>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</si>
  <si>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</si>
  <si>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</si>
  <si>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</si>
  <si>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</si>
  <si>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</si>
  <si>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</si>
  <si>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</si>
  <si>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</si>
  <si>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</si>
  <si>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</si>
  <si>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</si>
  <si>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</si>
  <si>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</si>
  <si>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</si>
  <si>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</si>
  <si>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</si>
  <si>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</si>
  <si>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</si>
  <si>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</si>
  <si>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</si>
  <si>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</si>
  <si>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</si>
  <si>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</si>
  <si>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</si>
  <si>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</si>
  <si>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</si>
  <si>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</si>
  <si>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</si>
  <si>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</si>
  <si>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</si>
  <si>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</si>
  <si>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</si>
  <si>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</si>
  <si>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</si>
  <si>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</si>
  <si>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</si>
  <si>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</si>
  <si>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</si>
  <si>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</si>
  <si>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</si>
  <si>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</si>
  <si>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</si>
  <si>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</si>
  <si>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</si>
  <si>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</si>
  <si>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</si>
  <si>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</si>
  <si>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</si>
  <si>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</si>
  <si>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</si>
  <si>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</si>
  <si>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</si>
  <si>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</si>
  <si>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</si>
  <si>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</si>
  <si>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</si>
  <si>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</si>
  <si>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</si>
  <si>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</si>
  <si>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</si>
  <si>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</si>
  <si>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</si>
  <si>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</si>
  <si>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</si>
  <si>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</si>
  <si>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</si>
  <si>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</si>
  <si>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</si>
  <si>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</si>
  <si>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</si>
  <si>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</si>
  <si>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</si>
  <si>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</si>
  <si>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</si>
  <si>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</si>
  <si>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</si>
  <si>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</si>
  <si>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</si>
  <si>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</si>
  <si>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</si>
  <si>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</si>
  <si>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</si>
  <si>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</si>
  <si>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</si>
  <si>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</si>
  <si>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</si>
  <si>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</si>
  <si>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</si>
  <si>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</si>
  <si>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</si>
  <si>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</si>
  <si>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</si>
  <si>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</si>
  <si>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</si>
  <si>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</si>
  <si>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</si>
  <si>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</si>
  <si>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</si>
  <si>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</si>
  <si>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</si>
  <si>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</si>
  <si>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</si>
  <si>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</si>
  <si>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</si>
  <si>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</si>
  <si>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</si>
  <si>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</si>
  <si>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</si>
  <si>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</si>
  <si>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</si>
  <si>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</si>
  <si>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</si>
  <si>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</si>
  <si>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</si>
  <si>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</si>
  <si>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</si>
  <si>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</si>
  <si>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</si>
  <si>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</si>
  <si>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</si>
  <si>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</si>
  <si>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</si>
  <si>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</si>
  <si>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</si>
  <si>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</si>
  <si>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</si>
  <si>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</si>
  <si>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</si>
  <si>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</si>
  <si>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</si>
  <si>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</si>
  <si>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</si>
  <si>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</si>
  <si>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</si>
  <si>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</si>
  <si>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</si>
  <si>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</si>
  <si>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</si>
  <si>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</si>
  <si>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</si>
  <si>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</si>
  <si>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</si>
  <si>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</si>
  <si>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</si>
  <si>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</si>
  <si>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</si>
  <si>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</si>
  <si>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</si>
  <si>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</si>
  <si>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</si>
  <si>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</si>
  <si>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</si>
  <si>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</si>
  <si>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</si>
  <si>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</si>
  <si>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</si>
  <si>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</si>
  <si>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</si>
  <si>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</si>
  <si>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</si>
  <si>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</si>
  <si>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</si>
  <si>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</si>
  <si>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</si>
  <si>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</si>
  <si>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</si>
  <si>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</si>
  <si>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</si>
  <si>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</si>
  <si>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</si>
  <si>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</si>
  <si>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</si>
  <si>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</si>
  <si>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</si>
  <si>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</si>
  <si>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</si>
  <si>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</si>
  <si>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</si>
  <si>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</si>
  <si>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</si>
  <si>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</si>
  <si>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</si>
  <si>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</si>
  <si>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</si>
  <si>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</si>
  <si>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</si>
  <si>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</si>
  <si>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</si>
  <si>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</si>
  <si>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</si>
  <si>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</si>
  <si>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</si>
  <si>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</si>
  <si>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</si>
  <si>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</si>
  <si>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</si>
  <si>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</si>
  <si>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</si>
  <si>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</si>
  <si>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</si>
  <si>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</si>
  <si>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</si>
  <si>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</si>
  <si>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</si>
  <si>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</si>
  <si>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</si>
  <si>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</si>
  <si>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</si>
  <si>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</si>
  <si>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</si>
  <si>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</si>
  <si>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</si>
  <si>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</si>
  <si>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</si>
  <si>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</si>
  <si>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</si>
  <si>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</si>
  <si>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</si>
  <si>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</si>
  <si>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</si>
  <si>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</si>
  <si>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</si>
  <si>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</si>
  <si>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</si>
  <si>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</si>
  <si>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</si>
  <si>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</si>
  <si>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</si>
  <si>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</si>
  <si>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</si>
  <si>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</si>
  <si>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</si>
  <si>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</si>
  <si>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</si>
  <si>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</si>
  <si>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</si>
  <si>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</si>
  <si>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</si>
  <si>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</si>
  <si>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</si>
  <si>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</si>
  <si>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</si>
  <si>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</si>
  <si>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</si>
  <si>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</si>
  <si>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</si>
  <si>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</si>
  <si>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</si>
  <si>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</si>
  <si>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</si>
  <si>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</si>
  <si>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</si>
  <si>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</si>
  <si>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</si>
  <si>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</si>
  <si>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</si>
  <si>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</si>
  <si>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</si>
  <si>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</si>
  <si>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</si>
  <si>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</si>
  <si>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</si>
  <si>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</si>
  <si>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</si>
  <si>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</si>
  <si>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</si>
  <si>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</si>
  <si>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</si>
  <si>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</si>
  <si>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</si>
  <si>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</si>
  <si>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</si>
  <si>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</si>
  <si>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</si>
  <si>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</si>
  <si>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</si>
  <si>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</si>
  <si>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</si>
  <si>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</si>
  <si>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</si>
  <si>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</si>
  <si>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</si>
  <si>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</si>
  <si>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</si>
  <si>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</si>
  <si>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</si>
  <si>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</si>
  <si>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</si>
  <si>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</si>
  <si>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</si>
  <si>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</si>
  <si>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</si>
  <si>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</si>
  <si>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</si>
  <si>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</si>
  <si>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</si>
  <si>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</si>
  <si>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</si>
  <si>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</si>
  <si>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</si>
  <si>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</si>
  <si>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</si>
  <si>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</si>
  <si>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</si>
  <si>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</si>
  <si>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</si>
  <si>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</si>
  <si>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</si>
  <si>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</si>
  <si>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</si>
  <si>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</si>
  <si>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</si>
  <si>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</si>
  <si>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</si>
  <si>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</si>
  <si>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</si>
  <si>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</si>
  <si>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</si>
  <si>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</si>
  <si>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</si>
  <si>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</si>
  <si>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</si>
  <si>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</si>
  <si>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</si>
  <si>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</si>
  <si>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</si>
  <si>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</si>
  <si>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</si>
  <si>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</si>
  <si>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</si>
  <si>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</si>
  <si>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</si>
  <si>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</si>
  <si>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</si>
  <si>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</si>
  <si>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</si>
  <si>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</si>
  <si>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</si>
  <si>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</si>
  <si>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</si>
  <si>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</si>
  <si>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</si>
  <si>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</si>
  <si>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</si>
  <si>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</si>
  <si>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</si>
  <si>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</si>
  <si>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</si>
  <si>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</si>
  <si>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</si>
  <si>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</si>
  <si>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</si>
  <si>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</si>
  <si>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</si>
  <si>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</si>
  <si>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</si>
  <si>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</si>
  <si>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</si>
  <si>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</si>
  <si>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</si>
  <si>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</si>
  <si>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</si>
  <si>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</si>
  <si>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</si>
  <si>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</si>
  <si>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</si>
  <si>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</si>
  <si>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</si>
  <si>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</si>
  <si>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</si>
  <si>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</si>
  <si>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</si>
  <si>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</si>
  <si>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</si>
  <si>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</si>
  <si>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</si>
  <si>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</si>
  <si>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</si>
  <si>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</si>
  <si>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</si>
  <si>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</si>
  <si>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</si>
  <si>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</si>
  <si>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</si>
  <si>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</si>
  <si>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</si>
  <si>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</si>
  <si>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</si>
  <si>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</si>
  <si>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</si>
  <si>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</si>
  <si>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</si>
  <si>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</si>
  <si>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</si>
  <si>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</si>
  <si>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</si>
  <si>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</si>
  <si>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</si>
  <si>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</si>
  <si>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</si>
  <si>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</si>
  <si>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</si>
  <si>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</si>
  <si>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</si>
  <si>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</si>
  <si>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</si>
  <si>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</si>
  <si>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</si>
  <si>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</si>
  <si>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</si>
  <si>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</si>
  <si>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</si>
  <si>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</si>
  <si>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</si>
  <si>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</si>
  <si>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</si>
  <si>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</si>
  <si>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</si>
  <si>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</si>
  <si>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</si>
  <si>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</si>
  <si>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</si>
  <si>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</si>
  <si>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</si>
  <si>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</si>
  <si>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</si>
  <si>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</si>
  <si>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</si>
  <si>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</si>
  <si>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</si>
  <si>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</si>
  <si>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</si>
  <si>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</si>
  <si>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</si>
  <si>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</si>
  <si>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</si>
  <si>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</si>
  <si>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</si>
  <si>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</si>
  <si>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</si>
  <si>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</si>
  <si>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</si>
  <si>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</si>
  <si>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</si>
  <si>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</si>
  <si>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</si>
  <si>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</si>
  <si>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</si>
  <si>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</si>
  <si>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</si>
  <si>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</si>
  <si>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</si>
  <si>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</si>
  <si>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</si>
  <si>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</si>
  <si>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</si>
  <si>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</si>
  <si>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</si>
  <si>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</si>
  <si>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</si>
  <si>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</si>
  <si>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</si>
  <si>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</si>
  <si>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</si>
  <si>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</si>
  <si>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</si>
  <si>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</si>
  <si>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</si>
  <si>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</si>
  <si>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</si>
  <si>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</si>
  <si>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</si>
  <si>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</si>
  <si>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</si>
  <si>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</si>
  <si>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</si>
  <si>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</si>
  <si>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</si>
  <si>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</si>
  <si>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</si>
  <si>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</si>
  <si>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</si>
  <si>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</si>
  <si>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</si>
  <si>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</si>
  <si>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</si>
  <si>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</si>
  <si>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</si>
  <si>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</si>
  <si>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</si>
  <si>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</si>
  <si>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</si>
  <si>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</si>
  <si>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</si>
  <si>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</si>
  <si>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</si>
  <si>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</si>
  <si>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</si>
  <si>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</si>
  <si>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</si>
  <si>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</si>
  <si>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</si>
  <si>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</si>
  <si>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</si>
  <si>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</si>
  <si>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</si>
  <si>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</si>
  <si>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</si>
  <si>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</si>
  <si>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</si>
  <si>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</si>
  <si>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</si>
  <si>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</si>
  <si>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</si>
  <si>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</si>
  <si>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</si>
  <si>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</si>
  <si>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</si>
  <si>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</si>
  <si>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</si>
  <si>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</si>
  <si>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</si>
  <si>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</si>
  <si>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</si>
  <si>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</si>
  <si>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</si>
  <si>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</si>
  <si>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</si>
  <si>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</si>
  <si>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</si>
  <si>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</si>
  <si>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</si>
  <si>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</si>
  <si>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</si>
  <si>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</si>
  <si>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</si>
  <si>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</si>
  <si>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</si>
  <si>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</si>
  <si>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</si>
  <si>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</si>
  <si>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</si>
  <si>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</si>
  <si>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</si>
  <si>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</si>
  <si>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</si>
  <si>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</si>
  <si>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</si>
  <si>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</si>
  <si>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</si>
  <si>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</si>
  <si>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</si>
  <si>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</si>
  <si>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</si>
  <si>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</si>
  <si>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</si>
  <si>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</si>
  <si>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</si>
  <si>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</si>
  <si>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</si>
  <si>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</si>
  <si>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</si>
  <si>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</si>
  <si>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</si>
  <si>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</si>
  <si>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</si>
  <si>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</si>
  <si>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</si>
  <si>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</si>
  <si>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</si>
  <si>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</si>
  <si>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</si>
  <si>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</si>
  <si>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</si>
  <si>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</si>
  <si>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</si>
  <si>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</si>
  <si>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</si>
  <si>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</si>
  <si>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</si>
  <si>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</si>
  <si>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</si>
  <si>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</si>
  <si>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</si>
  <si>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</si>
  <si>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</si>
  <si>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</si>
  <si>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</si>
  <si>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</si>
  <si>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</si>
  <si>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</si>
  <si>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</si>
  <si>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</si>
  <si>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</si>
  <si>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</si>
  <si>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</si>
  <si>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</si>
  <si>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</si>
  <si>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</si>
  <si>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</si>
  <si>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</si>
  <si>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</si>
  <si>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</si>
  <si>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</si>
  <si>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</si>
  <si>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</si>
  <si>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</si>
  <si>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</si>
  <si>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</si>
  <si>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</si>
  <si>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</si>
  <si>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</si>
  <si>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</si>
  <si>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</si>
  <si>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</si>
  <si>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</si>
  <si>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</si>
  <si>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</si>
  <si>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</si>
  <si>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</si>
  <si>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</si>
  <si>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</si>
  <si>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</si>
  <si>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</si>
  <si>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</si>
  <si>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</si>
  <si>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</si>
  <si>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</si>
  <si>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</si>
  <si>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</si>
  <si>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</si>
  <si>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</si>
  <si>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</si>
  <si>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</si>
  <si>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</si>
  <si>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</si>
  <si>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</si>
  <si>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</si>
  <si>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</si>
  <si>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</si>
  <si>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</si>
  <si>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</si>
  <si>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</si>
  <si>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</si>
  <si>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</si>
  <si>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</si>
  <si>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</si>
  <si>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</si>
  <si>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</si>
  <si>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</si>
  <si>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</si>
  <si>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</si>
  <si>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</si>
  <si>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</si>
  <si>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</si>
  <si>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</si>
  <si>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</si>
  <si>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</si>
  <si>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</si>
  <si>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</si>
  <si>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</si>
  <si>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</si>
  <si>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</si>
  <si>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</si>
  <si>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</si>
  <si>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</si>
  <si>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</si>
  <si>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</si>
  <si>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</si>
  <si>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</si>
  <si>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</si>
  <si>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</si>
  <si>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</si>
  <si>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</si>
  <si>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</si>
  <si>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</si>
  <si>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</si>
  <si>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</si>
  <si>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</si>
  <si>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</si>
  <si>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</si>
  <si>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</si>
  <si>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</si>
  <si>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</si>
  <si>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</si>
  <si>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</si>
  <si>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</si>
  <si>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</si>
  <si>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</si>
  <si>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</si>
  <si>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</si>
  <si>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</si>
  <si>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</si>
  <si>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</si>
  <si>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</si>
  <si>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</si>
  <si>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</si>
  <si>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</si>
  <si>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</si>
  <si>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</si>
  <si>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</si>
  <si>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</si>
  <si>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</si>
  <si>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</si>
  <si>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</si>
  <si>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</si>
  <si>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</si>
  <si>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</si>
  <si>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</si>
  <si>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</si>
  <si>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</si>
  <si>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</si>
  <si>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</si>
  <si>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</si>
  <si>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</si>
  <si>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</si>
  <si>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</si>
  <si>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</si>
  <si>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</si>
  <si>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</si>
  <si>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</si>
  <si>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</si>
  <si>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</si>
  <si>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</si>
  <si>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</si>
  <si>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</si>
  <si>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</si>
  <si>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</si>
  <si>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</si>
  <si>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</si>
  <si>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</si>
  <si>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</si>
  <si>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</si>
  <si>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</si>
  <si>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</si>
  <si>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</si>
  <si>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</si>
  <si>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</si>
  <si>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</si>
  <si>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</si>
  <si>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</si>
  <si>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</si>
  <si>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</si>
  <si>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</si>
  <si>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</si>
  <si>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</si>
  <si>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</si>
  <si>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</si>
  <si>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</si>
  <si>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</si>
  <si>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</si>
  <si>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</si>
  <si>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</si>
  <si>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</si>
  <si>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</si>
  <si>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</si>
  <si>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</si>
  <si>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</si>
  <si>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</si>
  <si>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</si>
  <si>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</si>
  <si>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</si>
  <si>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</si>
  <si>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</si>
  <si>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</si>
  <si>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</si>
  <si>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</si>
  <si>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</si>
  <si>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</si>
  <si>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</si>
  <si>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</si>
  <si>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</si>
  <si>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</si>
  <si>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</si>
  <si>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</si>
  <si>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</si>
  <si>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</si>
  <si>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</si>
  <si>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</si>
  <si>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</si>
  <si>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</si>
  <si>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</si>
  <si>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</si>
  <si>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</si>
  <si>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</si>
  <si>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</si>
  <si>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</si>
  <si>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</si>
  <si>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</si>
  <si>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</si>
  <si>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</si>
  <si>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</si>
  <si>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</si>
  <si>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</si>
  <si>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</si>
  <si>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</si>
  <si>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</si>
  <si>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</si>
  <si>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</si>
  <si>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</si>
  <si>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</si>
  <si>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</si>
  <si>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</si>
  <si>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</si>
  <si>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</si>
  <si>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</si>
  <si>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</si>
  <si>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</si>
  <si>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</si>
  <si>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</si>
  <si>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</si>
  <si>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</si>
  <si>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</si>
  <si>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</si>
  <si>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</si>
  <si>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</si>
  <si>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</si>
  <si>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</si>
  <si>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</si>
  <si>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</si>
  <si>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</si>
  <si>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</si>
  <si>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</si>
  <si>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</si>
  <si>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</si>
  <si>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</si>
  <si>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</si>
  <si>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</si>
  <si>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</si>
  <si>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</si>
  <si>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</si>
  <si>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</si>
  <si>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</si>
  <si>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</si>
  <si>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</si>
  <si>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</si>
  <si>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</si>
  <si>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</si>
  <si>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</si>
  <si>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</si>
  <si>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</si>
  <si>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</si>
  <si>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</si>
  <si>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</si>
  <si>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</si>
  <si>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</si>
  <si>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</si>
  <si>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</si>
  <si>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</si>
  <si>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</si>
  <si>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</si>
  <si>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</si>
  <si>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</si>
  <si>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</si>
  <si>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</si>
  <si>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</si>
  <si>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</si>
  <si>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</si>
  <si>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</si>
  <si>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</si>
  <si>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</si>
  <si>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</si>
  <si>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</si>
  <si>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</si>
  <si>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</si>
  <si>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</si>
  <si>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</si>
  <si>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</si>
  <si>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</si>
  <si>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</si>
  <si>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</si>
  <si>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</si>
  <si>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</si>
  <si>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</si>
  <si>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</si>
  <si>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</si>
  <si>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</si>
  <si>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</si>
  <si>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</si>
  <si>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</si>
  <si>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</si>
  <si>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</si>
  <si>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</si>
  <si>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</si>
  <si>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</si>
  <si>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</si>
  <si>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</si>
  <si>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</si>
  <si>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</si>
  <si>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</si>
  <si>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</si>
  <si>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</si>
  <si>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</si>
  <si>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</si>
  <si>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</si>
  <si>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</si>
  <si>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</si>
  <si>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</si>
  <si>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</si>
  <si>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</si>
  <si>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</si>
  <si>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</si>
  <si>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</si>
  <si>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</si>
  <si>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</si>
  <si>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</si>
  <si>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</si>
  <si>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</si>
  <si>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</si>
  <si>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</si>
  <si>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</si>
  <si>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</si>
  <si>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</si>
  <si>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</si>
  <si>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</si>
  <si>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</si>
  <si>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</si>
  <si>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</si>
  <si>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</si>
  <si>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</si>
  <si>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</si>
  <si>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</si>
  <si>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</si>
  <si>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</si>
  <si>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</si>
  <si>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</si>
  <si>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</si>
  <si>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</si>
  <si>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</si>
  <si>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</si>
  <si>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</si>
  <si>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</si>
  <si>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</si>
  <si>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</si>
  <si>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</si>
  <si>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</si>
  <si>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</si>
  <si>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</si>
  <si>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</si>
  <si>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</si>
  <si>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</si>
  <si>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</si>
  <si>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</si>
  <si>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</si>
  <si>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</si>
  <si>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</si>
  <si>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</si>
  <si>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</si>
  <si>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</si>
  <si>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</si>
  <si>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</si>
  <si>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</si>
  <si>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</si>
  <si>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</si>
  <si>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</si>
  <si>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</si>
  <si>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</si>
  <si>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</si>
  <si>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</si>
  <si>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</si>
  <si>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</si>
  <si>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</si>
  <si>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</si>
  <si>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</si>
  <si>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</si>
  <si>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</si>
  <si>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</si>
  <si>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</si>
  <si>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</si>
  <si>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</si>
  <si>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</si>
  <si>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</si>
  <si>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</si>
  <si>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</si>
  <si>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</si>
  <si>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</si>
  <si>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</si>
  <si>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</si>
  <si>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</si>
  <si>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</si>
  <si>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</si>
  <si>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</si>
  <si>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</si>
  <si>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</si>
  <si>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</si>
  <si>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</si>
  <si>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</si>
  <si>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</si>
  <si>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</si>
  <si>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</si>
  <si>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</si>
  <si>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</si>
  <si>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</si>
  <si>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</si>
  <si>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</si>
  <si>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</si>
  <si>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</si>
  <si>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</si>
  <si>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</si>
  <si>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</si>
  <si>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</si>
  <si>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</si>
  <si>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</si>
  <si>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</si>
  <si>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</si>
  <si>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</si>
  <si>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</si>
  <si>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</si>
  <si>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</si>
  <si>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</si>
  <si>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</si>
  <si>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</si>
  <si>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</si>
  <si>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</si>
  <si>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</si>
  <si>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</si>
  <si>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</si>
  <si>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</si>
  <si>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</si>
  <si>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</si>
  <si>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</si>
  <si>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</si>
  <si>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</si>
  <si>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</si>
  <si>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</si>
  <si>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</si>
  <si>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</si>
  <si>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</si>
  <si>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</si>
  <si>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</si>
  <si>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</si>
  <si>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</si>
  <si>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</si>
  <si>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</si>
  <si>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</si>
  <si>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</si>
  <si>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</si>
  <si>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</si>
  <si>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</si>
  <si>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</si>
  <si>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</si>
  <si>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</si>
  <si>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</si>
  <si>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</si>
  <si>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</si>
  <si>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</si>
  <si>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</si>
  <si>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</si>
  <si>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</si>
  <si>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</si>
  <si>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</si>
  <si>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</si>
  <si>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</si>
  <si>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</si>
  <si>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</si>
  <si>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</si>
  <si>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</si>
  <si>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</si>
  <si>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</si>
  <si>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</si>
  <si>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</si>
  <si>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</si>
  <si>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</si>
  <si>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</si>
  <si>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</si>
  <si>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</si>
  <si>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</si>
  <si>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</si>
  <si>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</si>
  <si>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</si>
  <si>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</si>
  <si>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</si>
  <si>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</si>
  <si>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</si>
  <si>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</si>
  <si>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</si>
  <si>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</si>
  <si>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</si>
  <si>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</si>
  <si>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</si>
  <si>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</si>
  <si>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</si>
  <si>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</si>
  <si>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</si>
  <si>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</si>
  <si>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</si>
  <si>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</si>
  <si>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</si>
  <si>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</si>
  <si>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</si>
  <si>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</si>
  <si>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</si>
  <si>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</si>
  <si>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</si>
  <si>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</si>
  <si>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</si>
  <si>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</si>
  <si>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</si>
  <si>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</si>
  <si>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</si>
  <si>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</si>
  <si>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</si>
  <si>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</si>
  <si>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</si>
  <si>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</si>
  <si>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</si>
  <si>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</si>
  <si>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</si>
  <si>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</si>
  <si>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</si>
  <si>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</si>
  <si>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</si>
  <si>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</si>
  <si>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</si>
  <si>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</si>
  <si>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</si>
  <si>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</si>
  <si>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</si>
  <si>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</si>
  <si>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</si>
  <si>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</si>
  <si>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</si>
  <si>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</si>
  <si>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</si>
  <si>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</si>
  <si>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</si>
  <si>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</si>
  <si>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</si>
  <si>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</si>
  <si>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</si>
  <si>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</si>
  <si>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</si>
  <si>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</si>
  <si>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</si>
  <si>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</si>
  <si>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</si>
  <si>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</si>
  <si>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</si>
  <si>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</si>
  <si>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</si>
  <si>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</si>
  <si>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</si>
  <si>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</si>
  <si>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</si>
  <si>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</si>
  <si>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</si>
  <si>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</si>
  <si>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</si>
  <si>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</si>
  <si>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</si>
  <si>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</si>
  <si>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</si>
  <si>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</si>
  <si>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</si>
  <si>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</si>
  <si>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</si>
  <si>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</si>
  <si>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</si>
  <si>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</si>
  <si>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</si>
  <si>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</si>
  <si>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</si>
  <si>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</si>
  <si>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</si>
  <si>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</si>
  <si>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</si>
  <si>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</si>
  <si>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</si>
  <si>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</si>
  <si>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</si>
  <si>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</si>
  <si>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</si>
  <si>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</si>
  <si>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</si>
  <si>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</si>
  <si>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</si>
  <si>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</si>
  <si>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</si>
  <si>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</si>
  <si>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</si>
  <si>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</si>
  <si>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</si>
  <si>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</si>
  <si>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</si>
  <si>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</si>
  <si>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</si>
  <si>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</si>
  <si>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</si>
  <si>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</si>
  <si>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</si>
  <si>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</si>
  <si>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</si>
  <si>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</si>
  <si>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</si>
  <si>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</si>
  <si>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</si>
  <si>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</si>
  <si>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</si>
  <si>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</si>
  <si>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</si>
  <si>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</si>
  <si>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</si>
  <si>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</si>
  <si>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</si>
  <si>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</si>
  <si>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</si>
  <si>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</si>
  <si>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</si>
  <si>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</si>
  <si>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</si>
  <si>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</si>
  <si>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</si>
  <si>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</si>
  <si>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</si>
  <si>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</si>
  <si>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</si>
  <si>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</si>
  <si>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</si>
  <si>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</si>
  <si>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</si>
  <si>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</si>
  <si>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</si>
  <si>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</si>
  <si>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</si>
  <si>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</si>
  <si>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</si>
  <si>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</si>
  <si>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</si>
  <si>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</si>
  <si>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</si>
  <si>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</si>
  <si>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</si>
  <si>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</si>
  <si>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</si>
  <si>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</si>
  <si>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</si>
  <si>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</si>
  <si>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</si>
  <si>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</si>
  <si>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</si>
  <si>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</si>
  <si>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</si>
  <si>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</si>
  <si>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</si>
  <si>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</si>
  <si>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</si>
  <si>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</si>
  <si>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</si>
  <si>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</si>
  <si>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</si>
  <si>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</si>
  <si>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</si>
  <si>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</si>
  <si>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</si>
  <si>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</si>
  <si>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</si>
  <si>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</si>
  <si>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</si>
  <si>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</si>
  <si>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</si>
  <si>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</si>
  <si>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</si>
  <si>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</si>
  <si>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</si>
  <si>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</si>
  <si>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</si>
  <si>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</si>
  <si>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</si>
  <si>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</si>
  <si>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</si>
  <si>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</si>
  <si>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</si>
  <si>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</si>
  <si>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</si>
  <si>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</si>
  <si>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</si>
  <si>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</si>
  <si>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</si>
  <si>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</si>
  <si>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</si>
  <si>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</si>
  <si>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</si>
  <si>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</si>
  <si>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</si>
  <si>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</si>
  <si>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</si>
  <si>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</si>
  <si>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</si>
  <si>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</si>
  <si>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</si>
  <si>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</si>
  <si>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</si>
  <si>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</si>
  <si>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</si>
  <si>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</si>
  <si>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</si>
  <si>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</si>
  <si>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</si>
  <si>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</si>
  <si>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</si>
  <si>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</si>
  <si>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</si>
  <si>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</si>
  <si>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</si>
  <si>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</si>
  <si>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</si>
  <si>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</si>
  <si>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</si>
  <si>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</si>
  <si>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</si>
  <si>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</si>
  <si>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</si>
  <si>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</si>
  <si>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</si>
  <si>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</si>
  <si>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</si>
  <si>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</si>
  <si>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</si>
  <si>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</si>
  <si>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</si>
  <si>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</si>
  <si>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</si>
  <si>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</si>
  <si>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</si>
  <si>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</si>
  <si>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</si>
  <si>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</si>
  <si>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</si>
  <si>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</si>
  <si>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</si>
  <si>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</si>
  <si>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</si>
  <si>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</si>
  <si>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</si>
  <si>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</si>
  <si>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</si>
  <si>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</si>
  <si>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</si>
  <si>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</si>
  <si>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</si>
  <si>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</si>
  <si>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</si>
  <si>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</si>
  <si>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</si>
  <si>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</si>
  <si>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</si>
  <si>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</si>
  <si>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</si>
  <si>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</si>
  <si>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</si>
  <si>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</si>
  <si>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</si>
  <si>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</si>
  <si>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</si>
  <si>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</si>
  <si>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</si>
  <si>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</si>
  <si>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</si>
  <si>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</si>
  <si>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</si>
  <si>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</si>
  <si>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</si>
  <si>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</si>
  <si>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</si>
  <si>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</si>
  <si>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</si>
  <si>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</si>
  <si>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</si>
  <si>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</si>
  <si>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</si>
  <si>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</si>
  <si>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</si>
  <si>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</si>
  <si>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</si>
  <si>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</si>
  <si>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</si>
  <si>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</si>
  <si>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</si>
  <si>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</si>
  <si>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</si>
  <si>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</si>
  <si>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</si>
  <si>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</si>
  <si>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</si>
  <si>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</si>
  <si>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</si>
  <si>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</si>
  <si>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</si>
  <si>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</si>
  <si>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</si>
  <si>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</si>
  <si>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</si>
  <si>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</si>
  <si>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</si>
  <si>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</si>
  <si>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</si>
  <si>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</si>
  <si>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</si>
  <si>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</si>
  <si>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</si>
  <si>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</si>
  <si>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</si>
  <si>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</si>
  <si>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</si>
  <si>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</si>
  <si>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</si>
  <si>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</si>
  <si>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</si>
  <si>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</si>
  <si>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</si>
  <si>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</si>
  <si>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</si>
  <si>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</si>
  <si>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</si>
  <si>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</si>
  <si>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</si>
  <si>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</si>
  <si>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</si>
  <si>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</si>
  <si>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</si>
  <si>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</si>
  <si>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</si>
  <si>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</si>
  <si>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</si>
  <si>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</si>
  <si>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</si>
  <si>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</si>
  <si>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</si>
  <si>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</si>
  <si>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</si>
  <si>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</si>
  <si>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</si>
  <si>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</si>
  <si>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</si>
  <si>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</si>
  <si>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</si>
  <si>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</si>
  <si>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</si>
  <si>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</si>
  <si>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</si>
  <si>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</si>
  <si>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</si>
  <si>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</si>
  <si>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</si>
  <si>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</si>
  <si>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</si>
  <si>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</si>
  <si>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</si>
  <si>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</si>
  <si>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</si>
  <si>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</si>
  <si>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</si>
  <si>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</si>
  <si>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</si>
  <si>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</si>
  <si>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</si>
  <si>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</si>
  <si>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</si>
  <si>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</si>
  <si>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</si>
  <si>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</si>
  <si>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</si>
  <si>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</si>
  <si>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</si>
  <si>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</si>
  <si>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</si>
  <si>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</si>
  <si>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</si>
  <si>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</si>
  <si>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</si>
  <si>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</si>
  <si>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</si>
  <si>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</si>
  <si>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</si>
  <si>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</si>
  <si>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</si>
  <si>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</si>
  <si>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</si>
  <si>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</si>
  <si>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</si>
  <si>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</si>
  <si>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</si>
  <si>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</si>
  <si>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</si>
  <si>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</si>
  <si>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</si>
  <si>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</si>
  <si>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</si>
  <si>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</si>
  <si>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</si>
  <si>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</si>
  <si>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</si>
  <si>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</si>
  <si>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</si>
  <si>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</si>
  <si>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</si>
  <si>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</si>
  <si>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</si>
  <si>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</si>
  <si>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</si>
  <si>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</si>
  <si>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</si>
  <si>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</si>
  <si>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</si>
  <si>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</si>
  <si>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</si>
  <si>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</si>
  <si>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</si>
  <si>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</si>
  <si>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</si>
  <si>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</si>
  <si>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</si>
  <si>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</si>
  <si>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</si>
  <si>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</si>
  <si>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</si>
  <si>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</si>
  <si>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</si>
  <si>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</si>
  <si>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</si>
  <si>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</si>
  <si>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</si>
  <si>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</si>
  <si>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</si>
  <si>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</si>
  <si>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</si>
  <si>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</si>
  <si>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</si>
  <si>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</si>
  <si>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</si>
  <si>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</si>
  <si>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</si>
  <si>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</si>
  <si>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</si>
  <si>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</si>
  <si>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</si>
  <si>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</si>
  <si>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</si>
  <si>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</si>
  <si>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</si>
  <si>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</si>
  <si>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</si>
  <si>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</si>
  <si>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</si>
  <si>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</si>
  <si>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</si>
  <si>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</si>
  <si>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</si>
  <si>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</si>
  <si>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</si>
  <si>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</si>
  <si>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</si>
  <si>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</si>
  <si>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</si>
  <si>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</si>
  <si>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</si>
  <si>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</si>
  <si>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</si>
  <si>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</si>
  <si>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</si>
  <si>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</si>
  <si>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</si>
  <si>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</si>
  <si>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</si>
  <si>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</si>
  <si>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</si>
  <si>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</si>
  <si>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</si>
  <si>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</si>
  <si>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</si>
  <si>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</si>
  <si>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</si>
  <si>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</si>
  <si>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</si>
  <si>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</si>
  <si>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</si>
  <si>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</si>
  <si>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</si>
  <si>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</si>
  <si>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</si>
  <si>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</si>
  <si>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</si>
  <si>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</si>
  <si>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</si>
  <si>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</si>
  <si>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</si>
  <si>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</si>
  <si>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</si>
  <si>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</si>
  <si>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</si>
  <si>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</si>
  <si>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</si>
  <si>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</si>
  <si>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</si>
  <si>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</si>
  <si>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</si>
  <si>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</si>
  <si>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</si>
  <si>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</si>
  <si>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</si>
  <si>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</si>
  <si>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</si>
  <si>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</si>
  <si>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</si>
  <si>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</si>
  <si>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</si>
  <si>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</si>
  <si>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</si>
  <si>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</si>
  <si>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</si>
  <si>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</si>
  <si>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</si>
  <si>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</si>
  <si>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</si>
  <si>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</si>
  <si>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</si>
  <si>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</si>
  <si>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</si>
  <si>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</si>
  <si>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</si>
  <si>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</si>
  <si>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</si>
  <si>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</si>
  <si>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</si>
  <si>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</si>
  <si>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</si>
  <si>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</si>
  <si>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</si>
  <si>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</si>
  <si>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</si>
  <si>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</si>
  <si>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</si>
  <si>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</si>
  <si>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</si>
  <si>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</si>
  <si>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</si>
  <si>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</si>
  <si>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</si>
  <si>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</si>
  <si>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</si>
  <si>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</si>
  <si>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</si>
  <si>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</si>
  <si>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</si>
  <si>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</si>
  <si>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</si>
  <si>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</si>
  <si>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</si>
  <si>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</si>
  <si>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</si>
  <si>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</si>
  <si>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</si>
  <si>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</si>
  <si>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</si>
  <si>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</si>
  <si>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</si>
  <si>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</si>
  <si>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</si>
  <si>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</si>
  <si>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</si>
  <si>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</si>
  <si>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</si>
  <si>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</si>
  <si>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</si>
  <si>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</si>
  <si>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</si>
  <si>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</si>
  <si>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</si>
  <si>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</si>
  <si>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</si>
  <si>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</si>
  <si>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</si>
  <si>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</si>
  <si>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</si>
  <si>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</si>
  <si>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</si>
  <si>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</si>
  <si>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</si>
  <si>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</si>
  <si>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</si>
  <si>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</si>
  <si>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</si>
  <si>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</si>
  <si>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</si>
  <si>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</si>
  <si>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</si>
  <si>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</si>
  <si>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</si>
  <si>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</si>
  <si>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</si>
  <si>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</si>
  <si>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</si>
  <si>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</si>
  <si>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</si>
  <si>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</si>
  <si>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</si>
  <si>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</si>
  <si>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</si>
  <si>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</si>
  <si>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</si>
  <si>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</si>
  <si>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</si>
  <si>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</si>
  <si>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</si>
  <si>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</si>
  <si>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</si>
  <si>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</si>
  <si>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</si>
  <si>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</si>
  <si>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</si>
  <si>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</si>
  <si>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</si>
  <si>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</si>
  <si>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</si>
  <si>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</si>
  <si>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</si>
  <si>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</si>
  <si>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</si>
  <si>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</si>
  <si>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</si>
  <si>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</si>
  <si>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</si>
  <si>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</si>
  <si>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</si>
  <si>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</si>
  <si>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</si>
  <si>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</si>
  <si>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</si>
  <si>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</si>
  <si>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</si>
  <si>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</si>
  <si>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</si>
  <si>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</si>
  <si>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</si>
  <si>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</si>
  <si>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</si>
  <si>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</si>
  <si>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</si>
  <si>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</si>
  <si>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</si>
  <si>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</si>
  <si>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</si>
  <si>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</si>
  <si>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</si>
  <si>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</si>
  <si>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</si>
  <si>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</si>
  <si>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</si>
  <si>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</si>
  <si>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</si>
  <si>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</si>
  <si>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</si>
  <si>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</si>
  <si>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</si>
  <si>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</si>
  <si>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</si>
  <si>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</si>
  <si>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</si>
  <si>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</si>
  <si>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</si>
  <si>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</si>
  <si>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</si>
  <si>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</si>
  <si>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</si>
  <si>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</si>
  <si>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</si>
  <si>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</si>
  <si>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</si>
  <si>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</si>
  <si>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</si>
  <si>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</si>
  <si>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</si>
  <si>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</si>
  <si>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</si>
  <si>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</si>
  <si>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</si>
  <si>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</si>
  <si>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</si>
  <si>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</si>
  <si>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</si>
  <si>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</si>
  <si>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</si>
  <si>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</si>
  <si>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</si>
  <si>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</si>
  <si>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</si>
  <si>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</si>
  <si>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</si>
  <si>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</si>
  <si>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</si>
  <si>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</si>
  <si>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</si>
  <si>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</si>
  <si>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</si>
  <si>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</si>
  <si>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</si>
  <si>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</si>
  <si>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</si>
  <si>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</si>
  <si>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</si>
  <si>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</si>
  <si>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</si>
  <si>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</si>
  <si>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</si>
  <si>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</si>
  <si>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</si>
  <si>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</si>
  <si>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</si>
  <si>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</si>
  <si>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</si>
  <si>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</si>
  <si>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</si>
  <si>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</si>
  <si>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</si>
  <si>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</si>
  <si>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</si>
  <si>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</si>
  <si>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</si>
  <si>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</si>
  <si>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</si>
  <si>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</si>
  <si>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</si>
  <si>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</si>
  <si>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</si>
  <si>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</si>
  <si>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</si>
  <si>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</si>
  <si>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</si>
  <si>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</si>
  <si>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</si>
  <si>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</si>
  <si>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</si>
  <si>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</si>
  <si>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</si>
  <si>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</si>
  <si>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</si>
  <si>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</si>
  <si>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</si>
  <si>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</si>
  <si>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</si>
  <si>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</si>
  <si>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</si>
  <si>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</si>
  <si>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</si>
  <si>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</si>
  <si>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</si>
  <si>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</si>
  <si>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</si>
  <si>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</si>
  <si>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</si>
  <si>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</si>
  <si>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</si>
  <si>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</si>
  <si>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</si>
  <si>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</si>
  <si>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</si>
  <si>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</si>
  <si>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</si>
  <si>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</si>
  <si>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</si>
  <si>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</si>
  <si>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</si>
  <si>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</si>
  <si>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</si>
  <si>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</si>
  <si>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</si>
  <si>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</si>
  <si>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</si>
  <si>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</si>
  <si>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</si>
  <si>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</si>
  <si>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</si>
  <si>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</si>
  <si>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</si>
  <si>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</si>
  <si>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</si>
  <si>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</si>
  <si>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</si>
  <si>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</si>
  <si>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</si>
  <si>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</si>
  <si>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</si>
  <si>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</si>
  <si>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</si>
  <si>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</si>
  <si>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</si>
  <si>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</si>
  <si>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</si>
  <si>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</si>
  <si>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</si>
  <si>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</si>
  <si>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</si>
  <si>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</si>
  <si>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</si>
  <si>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</si>
  <si>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</si>
  <si>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</si>
  <si>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</si>
  <si>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</si>
  <si>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</si>
  <si>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</si>
  <si>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</si>
  <si>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</si>
  <si>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</si>
  <si>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</si>
  <si>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</si>
  <si>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</si>
  <si>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</si>
  <si>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</si>
  <si>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</si>
  <si>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</si>
  <si>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</si>
  <si>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</si>
  <si>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</si>
  <si>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</si>
  <si>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</si>
  <si>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</si>
  <si>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</si>
  <si>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</si>
  <si>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</si>
  <si>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</si>
  <si>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</si>
  <si>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</si>
  <si>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</si>
  <si>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</si>
  <si>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</si>
  <si>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</si>
  <si>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</si>
  <si>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</si>
  <si>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</si>
  <si>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</si>
  <si>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</si>
  <si>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</si>
  <si>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</si>
  <si>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</si>
  <si>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</si>
  <si>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</si>
  <si>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</si>
  <si>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</si>
  <si>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</si>
  <si>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</si>
  <si>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</si>
  <si>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</si>
  <si>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</si>
  <si>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</si>
  <si>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</si>
  <si>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</si>
  <si>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</si>
  <si>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</si>
  <si>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</si>
  <si>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</si>
  <si>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</si>
  <si>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</si>
  <si>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</si>
  <si>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</si>
  <si>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</si>
  <si>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</si>
  <si>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</si>
  <si>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</si>
  <si>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</si>
  <si>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</si>
  <si>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</si>
  <si>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</si>
  <si>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</si>
  <si>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</si>
  <si>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</si>
  <si>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</si>
  <si>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</si>
  <si>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</si>
  <si>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</si>
  <si>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</si>
  <si>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</si>
  <si>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</si>
  <si>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</si>
  <si>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</si>
  <si>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</si>
  <si>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</si>
  <si>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</si>
  <si>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</si>
  <si>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</si>
  <si>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</si>
  <si>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</si>
  <si>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</si>
  <si>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</si>
  <si>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</si>
  <si>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</si>
  <si>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</si>
  <si>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</si>
  <si>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</si>
  <si>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</si>
  <si>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</si>
  <si>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</si>
  <si>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</si>
  <si>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</si>
  <si>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</si>
  <si>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</si>
  <si>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</si>
  <si>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</si>
  <si>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</si>
  <si>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</si>
  <si>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</si>
  <si>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</si>
  <si>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</si>
  <si>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</si>
  <si>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</si>
  <si>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</si>
  <si>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</si>
  <si>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</si>
  <si>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</si>
  <si>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</si>
  <si>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</si>
  <si>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</si>
  <si>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</si>
  <si>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</si>
  <si>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</si>
  <si>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</si>
  <si>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</si>
  <si>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</si>
  <si>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</si>
  <si>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</si>
  <si>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</si>
  <si>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</si>
  <si>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</si>
  <si>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</si>
  <si>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</si>
  <si>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</si>
  <si>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</si>
  <si>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</si>
  <si>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</si>
  <si>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</si>
  <si>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</si>
  <si>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</si>
  <si>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</si>
  <si>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</si>
  <si>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</si>
  <si>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</si>
  <si>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</si>
  <si>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</si>
  <si>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</si>
  <si>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</si>
  <si>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</si>
  <si>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</si>
  <si>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</si>
  <si>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</si>
  <si>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</si>
  <si>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</si>
  <si>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</si>
  <si>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</si>
  <si>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</si>
  <si>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</si>
  <si>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</si>
  <si>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</si>
  <si>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</si>
  <si>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</si>
  <si>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</si>
  <si>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</si>
  <si>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</si>
  <si>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</si>
  <si>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</si>
  <si>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</si>
  <si>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</si>
  <si>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</si>
  <si>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</si>
  <si>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</si>
  <si>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</si>
  <si>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</si>
  <si>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</si>
  <si>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</si>
  <si>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</si>
  <si>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</si>
  <si>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</si>
  <si>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</si>
  <si>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</si>
  <si>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</si>
  <si>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</si>
  <si>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</si>
  <si>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</si>
  <si>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</si>
  <si>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</si>
  <si>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</si>
  <si>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</si>
  <si>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</si>
  <si>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</si>
  <si>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</si>
  <si>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</si>
  <si>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</si>
  <si>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</si>
  <si>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</si>
  <si>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</si>
  <si>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</si>
  <si>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</si>
  <si>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</si>
  <si>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</si>
  <si>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</si>
  <si>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</si>
  <si>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</si>
  <si>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</si>
  <si>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</si>
  <si>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</si>
  <si>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</si>
  <si>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</si>
  <si>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</si>
  <si>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</si>
  <si>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</si>
  <si>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</si>
  <si>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</si>
  <si>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</si>
  <si>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</si>
  <si>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</si>
  <si>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</si>
  <si>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</si>
  <si>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</si>
  <si>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</si>
  <si>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</si>
  <si>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</si>
  <si>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</si>
  <si>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</si>
  <si>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</si>
  <si>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</si>
  <si>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</si>
  <si>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</si>
  <si>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</si>
  <si>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</si>
  <si>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</si>
  <si>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</si>
  <si>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</si>
  <si>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</si>
  <si>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</si>
  <si>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</si>
  <si>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</si>
  <si>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</si>
  <si>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</si>
  <si>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</si>
  <si>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</si>
  <si>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</si>
  <si>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</si>
  <si>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</si>
  <si>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</si>
  <si>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</si>
  <si>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</si>
  <si>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</si>
  <si>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</si>
  <si>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</si>
  <si>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</si>
  <si>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</si>
  <si>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</si>
  <si>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</si>
  <si>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</si>
  <si>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</si>
  <si>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</si>
  <si>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</si>
  <si>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</si>
  <si>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</si>
  <si>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</si>
  <si>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</si>
  <si>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</si>
  <si>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</si>
  <si>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</si>
  <si>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</si>
  <si>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</si>
  <si>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</si>
  <si>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</si>
  <si>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</si>
  <si>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</si>
  <si>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</si>
  <si>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</si>
  <si>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</si>
  <si>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</si>
  <si>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</si>
  <si>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</si>
  <si>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</si>
  <si>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</si>
  <si>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</si>
  <si>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</si>
  <si>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</si>
  <si>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</si>
  <si>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</si>
  <si>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</si>
  <si>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</si>
  <si>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</si>
  <si>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</si>
  <si>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</si>
  <si>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</si>
  <si>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</si>
  <si>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</si>
  <si>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</si>
  <si>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</si>
  <si>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</si>
  <si>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</si>
  <si>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</si>
  <si>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</si>
  <si>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</si>
  <si>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</si>
  <si>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</si>
  <si>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</si>
  <si>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</si>
  <si>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</si>
  <si>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</si>
  <si>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</si>
  <si>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</si>
  <si>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</si>
  <si>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</si>
  <si>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</si>
  <si>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</si>
  <si>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</si>
  <si>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</si>
  <si>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</si>
  <si>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</si>
  <si>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</si>
  <si>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</si>
  <si>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</si>
  <si>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</si>
  <si>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</si>
  <si>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</si>
  <si>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</si>
  <si>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</si>
  <si>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</si>
  <si>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</si>
  <si>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</si>
  <si>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</si>
  <si>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</si>
  <si>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</si>
  <si>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</si>
  <si>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</si>
  <si>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</si>
  <si>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</si>
  <si>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</si>
  <si>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</si>
  <si>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</si>
  <si>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</si>
  <si>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</si>
  <si>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</si>
  <si>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</si>
  <si>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</si>
  <si>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</si>
  <si>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</si>
  <si>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</si>
  <si>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</si>
  <si>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</si>
  <si>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</si>
  <si>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</si>
  <si>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</si>
  <si>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</si>
  <si>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</si>
  <si>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</si>
  <si>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</si>
  <si>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</si>
  <si>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</si>
  <si>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</si>
  <si>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</si>
  <si>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</si>
  <si>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</si>
  <si>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</si>
  <si>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</si>
  <si>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</si>
  <si>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</si>
  <si>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</si>
  <si>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</si>
  <si>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</si>
  <si>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</si>
  <si>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</si>
  <si>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</si>
  <si>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</si>
  <si>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</si>
  <si>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</si>
  <si>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</si>
  <si>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</si>
  <si>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</si>
  <si>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</si>
  <si>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</si>
  <si>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</si>
  <si>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</si>
  <si>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</si>
  <si>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</si>
  <si>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</si>
  <si>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</si>
  <si>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</si>
  <si>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</si>
  <si>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</si>
  <si>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</si>
  <si>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</si>
  <si>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</si>
  <si>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</si>
  <si>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</si>
  <si>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</si>
  <si>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</si>
  <si>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</si>
  <si>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</si>
  <si>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</si>
  <si>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</si>
  <si>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</si>
  <si>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</si>
  <si>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</si>
  <si>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</si>
  <si>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</si>
  <si>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</si>
  <si>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</si>
  <si>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</si>
  <si>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</si>
  <si>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</si>
  <si>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</si>
  <si>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</si>
  <si>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</si>
  <si>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</si>
  <si>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</si>
  <si>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</si>
  <si>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</si>
  <si>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</si>
  <si>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</si>
  <si>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</si>
  <si>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</si>
  <si>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</si>
  <si>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</si>
  <si>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</si>
  <si>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</si>
  <si>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</si>
  <si>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</si>
  <si>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</si>
  <si>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</si>
  <si>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</si>
  <si>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</si>
  <si>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</si>
  <si>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</si>
  <si>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</si>
  <si>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</si>
  <si>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</si>
  <si>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</si>
  <si>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</si>
  <si>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</si>
  <si>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</si>
  <si>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</si>
  <si>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</si>
  <si>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</si>
  <si>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</si>
  <si>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</si>
  <si>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</si>
  <si>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</si>
  <si>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</si>
  <si>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</si>
  <si>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</si>
  <si>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</si>
  <si>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</si>
  <si>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</si>
  <si>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</si>
  <si>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</si>
  <si>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</si>
  <si>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</si>
  <si>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</si>
  <si>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</si>
  <si>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</si>
  <si>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</si>
  <si>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</si>
  <si>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</si>
  <si>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</si>
  <si>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</si>
  <si>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</si>
  <si>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</si>
  <si>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</si>
  <si>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</si>
  <si>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</si>
  <si>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</si>
  <si>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</si>
  <si>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</si>
  <si>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</si>
  <si>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</si>
  <si>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</si>
  <si>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</si>
  <si>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</si>
  <si>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</si>
  <si>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</si>
  <si>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</si>
  <si>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</si>
  <si>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</si>
  <si>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</si>
  <si>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</si>
  <si>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</si>
  <si>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</si>
  <si>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</si>
  <si>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</si>
  <si>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</si>
  <si>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</si>
  <si>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</si>
  <si>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</si>
  <si>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</si>
  <si>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</si>
  <si>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</si>
  <si>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</si>
  <si>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</si>
  <si>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</si>
  <si>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</si>
  <si>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</si>
  <si>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</si>
  <si>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</si>
  <si>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</si>
  <si>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</si>
  <si>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</si>
  <si>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</si>
  <si>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</si>
  <si>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</si>
  <si>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</si>
  <si>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</si>
  <si>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</si>
  <si>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</si>
  <si>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</si>
  <si>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</si>
  <si>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</si>
  <si>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</si>
  <si>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</si>
  <si>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</si>
  <si>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</si>
  <si>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</si>
  <si>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</si>
  <si>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</si>
  <si>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</si>
  <si>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</si>
  <si>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</si>
  <si>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</si>
  <si>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</si>
  <si>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</si>
  <si>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</si>
  <si>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</si>
  <si>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</si>
  <si>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</si>
  <si>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</si>
  <si>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</si>
  <si>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</si>
  <si>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</si>
  <si>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</si>
  <si>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</si>
  <si>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</si>
  <si>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</si>
  <si>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</si>
  <si>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</si>
  <si>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</si>
  <si>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</si>
  <si>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</si>
  <si>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</si>
  <si>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</si>
  <si>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</si>
  <si>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</si>
  <si>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</si>
  <si>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</si>
  <si>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</si>
  <si>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</si>
  <si>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</si>
  <si>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</si>
  <si>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</si>
  <si>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</si>
  <si>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</si>
  <si>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</si>
  <si>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</si>
  <si>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</si>
  <si>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</si>
  <si>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</si>
  <si>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</si>
  <si>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</si>
  <si>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</si>
  <si>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</si>
  <si>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</si>
  <si>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</si>
  <si>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</si>
  <si>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</si>
  <si>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</si>
  <si>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</si>
  <si>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</si>
  <si>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</si>
  <si>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</si>
  <si>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</si>
  <si>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</si>
  <si>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</si>
  <si>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</si>
  <si>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</si>
  <si>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</si>
  <si>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</si>
  <si>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</si>
  <si>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</si>
  <si>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</si>
  <si>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</si>
  <si>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</si>
  <si>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</si>
  <si>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</si>
  <si>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</si>
  <si>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</si>
  <si>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</si>
  <si>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</si>
  <si>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</si>
  <si>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</si>
  <si>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</si>
  <si>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</si>
  <si>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</si>
  <si>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</si>
  <si>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</si>
  <si>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</si>
  <si>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</si>
  <si>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</si>
  <si>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</si>
  <si>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</si>
  <si>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</si>
  <si>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</si>
  <si>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</si>
  <si>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</si>
  <si>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</si>
  <si>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</si>
  <si>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</si>
  <si>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</si>
  <si>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</si>
  <si>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</si>
  <si>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</si>
  <si>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</si>
  <si>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</si>
  <si>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</si>
  <si>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</si>
  <si>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</si>
  <si>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</si>
  <si>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</si>
  <si>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</si>
  <si>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</si>
  <si>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</si>
  <si>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</si>
  <si>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</si>
  <si>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</si>
  <si>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</si>
  <si>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</si>
  <si>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</si>
  <si>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</si>
  <si>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</si>
  <si>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</si>
  <si>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</si>
  <si>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</si>
  <si>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</si>
  <si>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</si>
  <si>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</si>
  <si>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</si>
  <si>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</si>
  <si>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</si>
  <si>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</si>
  <si>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</si>
  <si>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</si>
  <si>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</si>
  <si>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</si>
  <si>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</si>
  <si>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</si>
  <si>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</si>
  <si>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</si>
  <si>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</si>
  <si>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</si>
  <si>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</si>
  <si>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</si>
  <si>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</si>
  <si>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</si>
  <si>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</si>
  <si>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</si>
  <si>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</si>
  <si>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</si>
  <si>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</si>
  <si>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</si>
  <si>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</si>
  <si>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</si>
  <si>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</si>
  <si>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</si>
  <si>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</si>
  <si>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</si>
  <si>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</si>
  <si>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</si>
  <si>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</si>
  <si>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</si>
  <si>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</si>
  <si>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</si>
  <si>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</si>
  <si>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</si>
  <si>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</si>
  <si>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</si>
  <si>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</si>
  <si>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</si>
  <si>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</si>
  <si>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</si>
  <si>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</si>
  <si>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</si>
  <si>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</si>
  <si>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</si>
  <si>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</si>
  <si>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</si>
  <si>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</si>
  <si>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</si>
  <si>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</si>
  <si>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</si>
  <si>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</si>
  <si>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</si>
  <si>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</si>
  <si>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</si>
  <si>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</si>
  <si>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</si>
  <si>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</si>
  <si>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</si>
  <si>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</si>
  <si>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</si>
  <si>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</si>
  <si>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</si>
  <si>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</si>
  <si>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</si>
  <si>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</si>
  <si>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</si>
  <si>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</si>
  <si>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</si>
  <si>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</si>
  <si>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</si>
  <si>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</si>
  <si>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</si>
  <si>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</si>
  <si>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</si>
  <si>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</si>
  <si>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</si>
  <si>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</si>
  <si>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</si>
  <si>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</si>
  <si>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</si>
  <si>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</si>
  <si>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</si>
  <si>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</si>
  <si>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</si>
  <si>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</si>
  <si>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</si>
  <si>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</si>
  <si>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</si>
  <si>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</si>
  <si>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</si>
  <si>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</si>
  <si>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</si>
  <si>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</si>
  <si>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</si>
  <si>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</si>
  <si>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</si>
  <si>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</si>
  <si>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</si>
  <si>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</si>
  <si>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</si>
  <si>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</si>
  <si>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</si>
  <si>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</si>
  <si>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</si>
  <si>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</si>
  <si>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</si>
  <si>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</si>
  <si>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</si>
  <si>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</si>
  <si>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</si>
  <si>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</si>
  <si>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</si>
  <si>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</si>
  <si>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</si>
  <si>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</si>
  <si>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</si>
  <si>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</si>
  <si>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</si>
  <si>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</si>
  <si>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</si>
  <si>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</si>
  <si>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</si>
  <si>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</si>
  <si>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</si>
  <si>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</si>
  <si>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</si>
  <si>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</si>
  <si>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</si>
  <si>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</si>
  <si>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</si>
  <si>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</si>
  <si>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</si>
  <si>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</si>
  <si>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</si>
  <si>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</si>
  <si>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</si>
  <si>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</si>
  <si>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</si>
  <si>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</si>
  <si>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</si>
  <si>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</si>
  <si>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</si>
  <si>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</si>
  <si>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</si>
  <si>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</si>
  <si>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</si>
  <si>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</si>
  <si>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</si>
  <si>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</si>
  <si>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</si>
  <si>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</si>
  <si>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</si>
  <si>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</si>
  <si>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</si>
  <si>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</si>
  <si>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</si>
  <si>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</si>
  <si>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</si>
  <si>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</si>
  <si>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</si>
  <si>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</si>
  <si>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</si>
  <si>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</si>
  <si>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</si>
  <si>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</si>
  <si>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</si>
  <si>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</si>
  <si>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</si>
  <si>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</si>
  <si>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</si>
  <si>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</si>
  <si>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</si>
  <si>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</si>
  <si>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</si>
  <si>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</si>
  <si>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</si>
  <si>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</si>
  <si>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</si>
  <si>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</si>
  <si>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</si>
  <si>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</si>
  <si>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</si>
  <si>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</si>
  <si>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</si>
  <si>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</si>
  <si>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</si>
  <si>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</si>
  <si>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</si>
  <si>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</si>
  <si>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</si>
  <si>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</si>
  <si>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</si>
  <si>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</si>
  <si>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</si>
  <si>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</si>
  <si>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</si>
  <si>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</si>
  <si>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</si>
  <si>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</si>
  <si>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</si>
  <si>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</si>
  <si>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</si>
  <si>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</si>
  <si>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</si>
  <si>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</si>
  <si>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</si>
  <si>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</si>
  <si>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</si>
  <si>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</si>
  <si>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</si>
  <si>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</si>
  <si>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</si>
  <si>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</si>
  <si>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</si>
  <si>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</si>
  <si>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</si>
  <si>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</si>
  <si>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</si>
  <si>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</si>
  <si>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</si>
  <si>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</si>
  <si>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</si>
  <si>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</si>
  <si>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</si>
  <si>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</si>
  <si>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</si>
  <si>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</si>
  <si>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</si>
  <si>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</si>
  <si>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</si>
  <si>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</si>
  <si>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</si>
  <si>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</si>
  <si>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</si>
  <si>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</si>
  <si>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</si>
  <si>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</si>
  <si>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</si>
  <si>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</si>
  <si>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</si>
  <si>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</si>
  <si>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</si>
  <si>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</si>
  <si>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</si>
  <si>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</si>
  <si>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</si>
  <si>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</si>
  <si>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</si>
  <si>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</si>
  <si>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</si>
  <si>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</si>
  <si>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</si>
  <si>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</si>
  <si>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</si>
  <si>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</si>
  <si>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</si>
  <si>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</si>
  <si>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</si>
  <si>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</si>
  <si>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</si>
  <si>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</si>
  <si>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</si>
  <si>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</si>
  <si>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</si>
  <si>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</si>
  <si>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</si>
  <si>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</si>
  <si>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</si>
  <si>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</si>
  <si>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</si>
  <si>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</si>
  <si>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</si>
  <si>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</si>
  <si>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</si>
  <si>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</si>
  <si>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</si>
  <si>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</si>
  <si>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</si>
  <si>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</si>
  <si>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</si>
  <si>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</si>
  <si>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</si>
  <si>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</si>
  <si>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</si>
  <si>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</si>
  <si>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</si>
  <si>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</si>
  <si>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</si>
  <si>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</si>
  <si>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</si>
  <si>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</si>
  <si>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</si>
  <si>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</si>
  <si>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</si>
  <si>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</si>
  <si>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</si>
  <si>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</si>
  <si>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</si>
  <si>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</si>
  <si>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</si>
  <si>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</si>
  <si>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</si>
  <si>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</si>
  <si>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</si>
  <si>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</si>
  <si>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</si>
  <si>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</si>
  <si>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</si>
  <si>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</si>
  <si>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</si>
  <si>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</si>
  <si>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</si>
  <si>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</si>
  <si>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</si>
  <si>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</si>
  <si>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</si>
  <si>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</si>
  <si>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</si>
  <si>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</si>
  <si>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</si>
  <si>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</si>
  <si>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</si>
  <si>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</si>
  <si>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</si>
  <si>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</si>
  <si>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</si>
  <si>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</si>
  <si>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</si>
  <si>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</si>
  <si>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</si>
  <si>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</si>
  <si>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</si>
  <si>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</si>
  <si>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</si>
  <si>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</si>
  <si>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</si>
  <si>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</si>
  <si>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</si>
  <si>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</si>
  <si>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</si>
  <si>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</si>
  <si>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</si>
  <si>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</si>
  <si>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</si>
  <si>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</si>
  <si>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</si>
  <si>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</si>
  <si>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</si>
  <si>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</si>
  <si>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</si>
  <si>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</si>
  <si>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</si>
  <si>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</si>
  <si>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</si>
  <si>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</si>
  <si>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</si>
  <si>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</si>
  <si>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</si>
  <si>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</si>
  <si>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</si>
  <si>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</si>
  <si>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</si>
  <si>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</si>
  <si>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</si>
  <si>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</si>
  <si>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</si>
  <si>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</si>
  <si>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</si>
  <si>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</si>
  <si>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</si>
  <si>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</si>
  <si>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</si>
  <si>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</si>
  <si>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</si>
  <si>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</si>
  <si>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</si>
  <si>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</si>
  <si>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</si>
  <si>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</si>
  <si>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</si>
  <si>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</si>
  <si>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</si>
  <si>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</si>
  <si>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</si>
  <si>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</si>
  <si>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</si>
  <si>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</si>
  <si>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</si>
  <si>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</si>
  <si>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</si>
  <si>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</si>
  <si>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</si>
  <si>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</si>
  <si>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</si>
  <si>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</si>
  <si>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</si>
  <si>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</si>
  <si>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</si>
  <si>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</si>
  <si>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</si>
  <si>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</si>
  <si>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</si>
  <si>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</si>
  <si>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</si>
  <si>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</si>
  <si>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</si>
  <si>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</si>
  <si>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</si>
  <si>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</si>
  <si>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</si>
  <si>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</si>
  <si>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</si>
  <si>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</si>
  <si>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</si>
  <si>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</si>
  <si>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</si>
  <si>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</si>
  <si>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</si>
  <si>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</si>
  <si>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</si>
  <si>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</si>
  <si>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</si>
  <si>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</si>
  <si>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</si>
  <si>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</si>
  <si>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</si>
  <si>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</si>
  <si>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</si>
  <si>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</si>
  <si>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</si>
  <si>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</si>
  <si>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</si>
  <si>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</si>
  <si>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</si>
  <si>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</si>
  <si>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</si>
  <si>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</si>
  <si>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</si>
  <si>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</si>
  <si>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</si>
  <si>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</si>
  <si>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</si>
  <si>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</si>
  <si>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</si>
  <si>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</si>
  <si>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</si>
  <si>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</si>
  <si>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</si>
  <si>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</si>
  <si>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</si>
  <si>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</si>
  <si>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</si>
  <si>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</si>
  <si>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</si>
  <si>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</si>
  <si>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</si>
  <si>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</si>
  <si>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</si>
  <si>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</si>
  <si>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</si>
  <si>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</si>
  <si>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</si>
  <si>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</si>
  <si>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</si>
  <si>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</si>
  <si>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</si>
  <si>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</si>
  <si>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</si>
  <si>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</si>
  <si>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</si>
  <si>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</si>
  <si>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</si>
  <si>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</si>
  <si>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</si>
  <si>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</si>
  <si>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</si>
  <si>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</si>
  <si>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</si>
  <si>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</si>
  <si>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</si>
  <si>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</si>
  <si>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</si>
  <si>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</si>
  <si>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</si>
  <si>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</si>
  <si>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</si>
  <si>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</si>
  <si>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</si>
  <si>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</si>
  <si>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</si>
  <si>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</si>
  <si>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</si>
  <si>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</si>
  <si>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</si>
  <si>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</si>
  <si>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</si>
  <si>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</si>
  <si>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</si>
  <si>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</si>
  <si>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</si>
  <si>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</si>
  <si>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</si>
  <si>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</si>
  <si>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</si>
  <si>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</si>
  <si>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</si>
  <si>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</si>
  <si>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</si>
  <si>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</si>
  <si>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</si>
  <si>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</si>
  <si>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</si>
  <si>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</si>
  <si>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</si>
  <si>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</si>
  <si>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</si>
  <si>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</si>
  <si>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</si>
  <si>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</si>
  <si>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</si>
  <si>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</si>
  <si>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</si>
  <si>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</si>
  <si>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</si>
  <si>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</si>
  <si>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</si>
  <si>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</si>
  <si>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</si>
  <si>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</si>
  <si>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</si>
  <si>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</si>
  <si>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</si>
  <si>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</si>
  <si>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</si>
  <si>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</si>
  <si>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</si>
  <si>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</si>
  <si>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</si>
  <si>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</si>
  <si>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</si>
  <si>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</si>
  <si>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</si>
  <si>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</si>
  <si>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</si>
  <si>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</si>
  <si>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</si>
  <si>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</si>
  <si>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</si>
  <si>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</si>
  <si>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</si>
  <si>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</si>
  <si>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</si>
  <si>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</si>
  <si>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</si>
  <si>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</si>
  <si>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</si>
  <si>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</si>
  <si>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</si>
  <si>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</si>
  <si>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</si>
  <si>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</si>
  <si>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</si>
  <si>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</si>
  <si>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</si>
  <si>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</si>
  <si>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</si>
  <si>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</si>
  <si>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</si>
  <si>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</si>
  <si>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</si>
  <si>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</si>
  <si>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</si>
  <si>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</si>
  <si>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</si>
  <si>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</si>
  <si>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</si>
  <si>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</si>
  <si>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</si>
  <si>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</si>
  <si>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</si>
  <si>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</si>
  <si>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</si>
  <si>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</si>
  <si>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</si>
  <si>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</si>
  <si>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</si>
  <si>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</si>
  <si>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</si>
  <si>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</si>
  <si>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</si>
  <si>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</si>
  <si>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</si>
  <si>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</si>
  <si>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</si>
  <si>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</si>
  <si>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</si>
  <si>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</si>
  <si>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</si>
  <si>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</si>
  <si>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</si>
  <si>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</si>
  <si>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</si>
  <si>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</si>
  <si>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</si>
  <si>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</si>
  <si>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</si>
  <si>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</si>
  <si>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</si>
  <si>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</si>
  <si>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</si>
  <si>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</si>
  <si>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</si>
  <si>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</si>
  <si>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</si>
  <si>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</si>
  <si>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</si>
  <si>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</si>
  <si>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</si>
  <si>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</si>
  <si>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</si>
  <si>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</si>
  <si>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</si>
  <si>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</si>
  <si>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</si>
  <si>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</si>
  <si>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</si>
  <si>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</si>
  <si>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</si>
  <si>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</si>
  <si>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</si>
  <si>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</si>
  <si>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</si>
  <si>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</si>
  <si>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</si>
  <si>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</si>
  <si>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</si>
  <si>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</si>
  <si>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</si>
  <si>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</si>
  <si>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</si>
  <si>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</si>
  <si>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</si>
  <si>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</si>
  <si>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</si>
  <si>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</si>
  <si>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</si>
  <si>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</si>
  <si>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</si>
  <si>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</si>
  <si>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</si>
  <si>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</si>
  <si>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</si>
  <si>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</si>
  <si>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</si>
  <si>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</si>
  <si>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</si>
  <si>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</si>
  <si>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</si>
  <si>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</si>
  <si>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</si>
  <si>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</si>
  <si>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</si>
  <si>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</si>
  <si>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</si>
  <si>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</si>
  <si>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</si>
  <si>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</si>
  <si>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</si>
  <si>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</si>
  <si>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</si>
  <si>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</si>
  <si>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</si>
  <si>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</si>
  <si>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</si>
  <si>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</si>
  <si>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</si>
  <si>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</si>
  <si>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</si>
  <si>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</si>
  <si>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</si>
  <si>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</si>
  <si>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</si>
  <si>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</si>
  <si>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</si>
  <si>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</si>
  <si>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</si>
  <si>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</si>
  <si>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</si>
  <si>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</si>
  <si>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</si>
  <si>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</si>
  <si>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</si>
  <si>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</si>
  <si>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</si>
  <si>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</si>
  <si>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</si>
  <si>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</si>
  <si>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</si>
  <si>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</si>
  <si>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</si>
  <si>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</si>
  <si>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</si>
  <si>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</si>
  <si>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</si>
  <si>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</si>
  <si>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</si>
  <si>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</si>
  <si>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</si>
  <si>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</si>
  <si>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</si>
  <si>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</si>
  <si>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</si>
  <si>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</si>
  <si>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</si>
  <si>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</si>
  <si>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</si>
  <si>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</si>
  <si>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</si>
  <si>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</si>
  <si>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</si>
  <si>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</si>
  <si>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</si>
  <si>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</si>
  <si>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</si>
  <si>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</si>
  <si>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</si>
  <si>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</si>
  <si>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</si>
  <si>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</si>
  <si>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</si>
  <si>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</si>
  <si>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</si>
  <si>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</si>
  <si>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</si>
  <si>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</si>
  <si>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</si>
  <si>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</si>
  <si>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</si>
  <si>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</si>
  <si>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</si>
  <si>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</si>
  <si>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</si>
  <si>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</si>
  <si>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</si>
  <si>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</si>
  <si>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</si>
  <si>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</si>
  <si>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</si>
  <si>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</si>
  <si>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</si>
  <si>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</si>
  <si>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</si>
  <si>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</si>
  <si>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</si>
  <si>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</si>
  <si>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</si>
  <si>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</si>
  <si>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</si>
  <si>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</si>
  <si>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</si>
  <si>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</si>
  <si>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</si>
  <si>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</si>
  <si>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</si>
  <si>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</si>
  <si>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</si>
  <si>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</si>
  <si>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</si>
  <si>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</si>
  <si>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</si>
  <si>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</si>
  <si>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</si>
  <si>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</si>
  <si>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</si>
  <si>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</si>
  <si>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</si>
  <si>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</si>
  <si>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</si>
  <si>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</si>
  <si>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</si>
  <si>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</si>
  <si>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</si>
  <si>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</si>
  <si>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</si>
  <si>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</si>
  <si>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</si>
  <si>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</si>
  <si>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</si>
  <si>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</si>
  <si>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</si>
  <si>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</si>
  <si>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</si>
  <si>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</si>
  <si>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</si>
  <si>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</si>
  <si>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</si>
  <si>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</si>
  <si>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</si>
  <si>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</si>
  <si>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</si>
  <si>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</si>
  <si>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</si>
  <si>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</si>
  <si>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</si>
  <si>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</si>
  <si>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</si>
  <si>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</si>
  <si>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</si>
  <si>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</si>
  <si>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</si>
  <si>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</si>
  <si>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</si>
  <si>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</si>
  <si>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</si>
  <si>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</si>
  <si>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</si>
  <si>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</si>
  <si>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</si>
  <si>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</si>
  <si>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</si>
  <si>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</si>
  <si>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</si>
  <si>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</si>
  <si>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</si>
  <si>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</si>
  <si>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</si>
  <si>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</si>
  <si>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</si>
  <si>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</si>
  <si>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</si>
  <si>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</si>
  <si>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</si>
  <si>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</si>
  <si>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</si>
  <si>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</si>
  <si>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</si>
  <si>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</si>
  <si>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</si>
  <si>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</si>
  <si>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</si>
  <si>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</si>
  <si>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</si>
  <si>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</si>
  <si>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</si>
  <si>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</si>
  <si>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</si>
  <si>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</si>
  <si>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</si>
  <si>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</si>
  <si>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</si>
  <si>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</si>
  <si>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</si>
  <si>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</si>
  <si>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</si>
  <si>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</si>
  <si>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</si>
  <si>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</si>
  <si>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</si>
  <si>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</si>
  <si>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</si>
  <si>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</si>
  <si>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</si>
  <si>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</si>
  <si>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</si>
  <si>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</si>
  <si>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</si>
  <si>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</si>
  <si>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</si>
  <si>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</si>
  <si>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</si>
  <si>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</si>
  <si>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</si>
  <si>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</si>
  <si>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</si>
  <si>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</si>
  <si>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</si>
  <si>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</si>
  <si>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</si>
  <si>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</si>
  <si>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</si>
  <si>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</si>
  <si>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</si>
  <si>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</si>
  <si>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</si>
  <si>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</si>
  <si>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</si>
  <si>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</si>
  <si>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</si>
  <si>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</si>
  <si>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</si>
  <si>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</si>
  <si>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</si>
  <si>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</si>
  <si>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</si>
  <si>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</si>
  <si>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</si>
  <si>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</si>
  <si>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</si>
  <si>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</si>
  <si>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</si>
  <si>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</si>
  <si>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</si>
  <si>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</si>
  <si>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</si>
  <si>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</si>
  <si>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</si>
  <si>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</si>
  <si>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</si>
  <si>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</si>
  <si>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</si>
  <si>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</si>
  <si>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</si>
  <si>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</si>
  <si>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</si>
  <si>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</si>
  <si>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</si>
  <si>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</si>
  <si>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</si>
  <si>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</si>
  <si>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</si>
  <si>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</si>
  <si>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</si>
  <si>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</si>
  <si>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</si>
  <si>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</si>
  <si>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</si>
  <si>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</si>
  <si>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</si>
  <si>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</si>
  <si>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</si>
  <si>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</si>
  <si>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</si>
  <si>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</si>
  <si>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</si>
  <si>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</si>
  <si>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</si>
  <si>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</si>
  <si>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</si>
  <si>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</si>
  <si>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</si>
  <si>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</si>
  <si>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</si>
  <si>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</si>
  <si>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</si>
  <si>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</si>
  <si>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</si>
  <si>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</si>
  <si>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</si>
  <si>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</si>
  <si>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</si>
  <si>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</si>
  <si>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</si>
  <si>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</si>
  <si>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</si>
  <si>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</si>
  <si>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</si>
  <si>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</si>
  <si>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</si>
  <si>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</si>
  <si>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</si>
  <si>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</si>
  <si>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</si>
  <si>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</si>
  <si>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</si>
  <si>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</si>
  <si>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</si>
  <si>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</si>
  <si>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</si>
  <si>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</si>
  <si>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</si>
  <si>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</si>
  <si>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</si>
  <si>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</si>
  <si>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</si>
  <si>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</si>
  <si>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</si>
  <si>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</si>
  <si>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</si>
  <si>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</si>
  <si>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</si>
  <si>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</si>
  <si>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</si>
  <si>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</si>
  <si>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</si>
  <si>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</si>
  <si>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</si>
  <si>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</si>
  <si>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</si>
  <si>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</si>
  <si>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</si>
  <si>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</si>
  <si>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</si>
  <si>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</si>
  <si>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</si>
  <si>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</si>
  <si>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</si>
  <si>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</si>
  <si>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</si>
  <si>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</si>
  <si>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</si>
  <si>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</si>
  <si>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</si>
  <si>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</si>
  <si>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</si>
  <si>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</si>
  <si>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</si>
  <si>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</si>
  <si>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</si>
  <si>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</si>
  <si>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</si>
  <si>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</si>
  <si>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</si>
  <si>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</si>
  <si>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</si>
  <si>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</si>
  <si>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</si>
  <si>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</si>
  <si>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</si>
  <si>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</si>
  <si>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</si>
  <si>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</si>
  <si>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</si>
  <si>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</si>
  <si>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</si>
  <si>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</si>
  <si>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</si>
  <si>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</si>
  <si>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</si>
  <si>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</si>
  <si>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</si>
  <si>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</si>
  <si>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</si>
  <si>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</si>
  <si>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</si>
  <si>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</si>
  <si>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</si>
  <si>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</si>
  <si>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</si>
  <si>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</si>
  <si>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</si>
  <si>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</si>
  <si>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</si>
  <si>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</si>
  <si>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</si>
  <si>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</si>
  <si>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</si>
  <si>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</si>
  <si>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</si>
  <si>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</si>
  <si>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</si>
  <si>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</si>
  <si>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</si>
  <si>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</si>
  <si>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</si>
  <si>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</si>
  <si>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</si>
  <si>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</si>
  <si>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</si>
  <si>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</si>
  <si>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</si>
  <si>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</si>
  <si>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</si>
  <si>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</si>
  <si>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</si>
  <si>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</si>
  <si>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</si>
  <si>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</si>
  <si>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</si>
  <si>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</si>
  <si>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</si>
  <si>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</si>
  <si>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</si>
  <si>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</si>
  <si>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</si>
  <si>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</si>
  <si>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</si>
  <si>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</si>
  <si>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</si>
  <si>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</si>
  <si>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</si>
  <si>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</si>
  <si>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</si>
  <si>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</si>
  <si>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</si>
  <si>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</si>
  <si>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</si>
  <si>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</si>
  <si>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</si>
  <si>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</si>
  <si>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</si>
  <si>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</si>
  <si>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</si>
  <si>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</si>
  <si>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</si>
  <si>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</si>
  <si>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</si>
  <si>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</si>
  <si>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</si>
  <si>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</si>
  <si>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</si>
  <si>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</si>
  <si>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</si>
  <si>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</si>
  <si>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</si>
  <si>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</si>
  <si>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</si>
  <si>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</si>
  <si>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</si>
  <si>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</si>
  <si>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</si>
  <si>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</si>
  <si>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</si>
  <si>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</si>
  <si>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</si>
  <si>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</si>
  <si>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</si>
  <si>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</si>
  <si>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</si>
  <si>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</si>
  <si>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</si>
  <si>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</si>
  <si>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</si>
  <si>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</si>
  <si>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</si>
  <si>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</si>
  <si>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</si>
  <si>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</si>
  <si>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</si>
  <si>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</si>
  <si>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</si>
  <si>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</si>
  <si>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</si>
  <si>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</si>
  <si>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</si>
  <si>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</si>
  <si>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</si>
  <si>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</si>
  <si>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</si>
  <si>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</si>
  <si>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</si>
  <si>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</si>
  <si>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</si>
  <si>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</si>
  <si>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</si>
  <si>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</si>
  <si>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</si>
  <si>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</si>
  <si>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</si>
  <si>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</si>
  <si>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</si>
  <si>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</si>
  <si>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</si>
  <si>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</si>
  <si>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</si>
  <si>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</si>
  <si>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</si>
  <si>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</si>
  <si>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</si>
  <si>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</si>
  <si>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</si>
  <si>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</si>
  <si>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</si>
  <si>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</si>
  <si>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</si>
  <si>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</si>
  <si>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</si>
  <si>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</si>
  <si>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</si>
  <si>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</si>
  <si>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</si>
  <si>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</si>
  <si>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</si>
  <si>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</si>
  <si>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</si>
  <si>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</si>
  <si>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</si>
  <si>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</si>
  <si>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</si>
  <si>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</si>
  <si>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</si>
  <si>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</si>
  <si>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</si>
  <si>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</si>
  <si>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</si>
  <si>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</si>
  <si>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</si>
  <si>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</si>
  <si>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</si>
  <si>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</si>
  <si>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</si>
  <si>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</si>
  <si>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</si>
  <si>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</si>
  <si>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</si>
  <si>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</si>
  <si>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</si>
  <si>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</si>
  <si>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</si>
  <si>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</si>
  <si>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</si>
  <si>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</si>
  <si>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</si>
  <si>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</si>
  <si>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</si>
  <si>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</si>
  <si>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</si>
  <si>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</si>
  <si>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</si>
  <si>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</si>
  <si>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</si>
  <si>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</si>
  <si>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</si>
  <si>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</si>
  <si>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</si>
  <si>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</si>
  <si>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</si>
  <si>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</si>
  <si>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</si>
  <si>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</si>
  <si>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</si>
  <si>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</si>
  <si>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</si>
  <si>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</si>
  <si>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</si>
  <si>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</si>
  <si>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</si>
  <si>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</si>
  <si>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</si>
  <si>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</si>
  <si>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</si>
  <si>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</si>
  <si>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</si>
  <si>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</si>
  <si>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</si>
  <si>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</si>
  <si>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</si>
  <si>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</si>
  <si>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</si>
  <si>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</si>
  <si>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</si>
  <si>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</si>
  <si>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</si>
  <si>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</si>
  <si>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</si>
  <si>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</si>
  <si>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</si>
  <si>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</si>
  <si>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</si>
  <si>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</si>
  <si>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</si>
  <si>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</si>
  <si>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</si>
  <si>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</si>
  <si>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</si>
  <si>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</si>
  <si>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</si>
  <si>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</si>
  <si>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</si>
  <si>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</si>
  <si>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</si>
  <si>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</si>
  <si>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</si>
  <si>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</si>
  <si>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</si>
  <si>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</si>
  <si>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</si>
  <si>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</si>
  <si>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</si>
  <si>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</si>
  <si>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</si>
  <si>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</si>
  <si>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</si>
  <si>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</si>
  <si>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</si>
  <si>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</si>
  <si>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</si>
  <si>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</si>
  <si>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</si>
  <si>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</si>
  <si>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</si>
  <si>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</si>
  <si>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</si>
  <si>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</si>
  <si>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</si>
  <si>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</si>
  <si>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</si>
  <si>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</si>
  <si>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</si>
  <si>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</si>
  <si>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</si>
  <si>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</si>
  <si>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</si>
  <si>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</si>
  <si>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</si>
  <si>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</si>
  <si>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</si>
  <si>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</si>
  <si>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</si>
  <si>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</si>
  <si>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</si>
  <si>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</si>
  <si>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</si>
  <si>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</si>
  <si>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</si>
  <si>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</si>
  <si>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</si>
  <si>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</si>
  <si>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</si>
  <si>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</si>
  <si>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</si>
  <si>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</si>
  <si>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</si>
  <si>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</si>
  <si>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</si>
  <si>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</si>
  <si>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</si>
  <si>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</si>
  <si>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</si>
  <si>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</si>
  <si>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</si>
  <si>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</si>
  <si>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</si>
  <si>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</si>
  <si>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</si>
  <si>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</si>
  <si>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</si>
  <si>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</si>
  <si>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</si>
  <si>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</si>
  <si>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</si>
  <si>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</si>
  <si>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</si>
  <si>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</si>
  <si>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</si>
  <si>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</si>
  <si>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</si>
  <si>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</si>
  <si>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</si>
  <si>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</si>
  <si>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</si>
  <si>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</si>
  <si>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</si>
  <si>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</si>
  <si>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</si>
  <si>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</si>
  <si>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</si>
  <si>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</si>
  <si>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</si>
  <si>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</si>
  <si>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</si>
  <si>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</si>
  <si>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</si>
  <si>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</si>
  <si>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</si>
  <si>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</si>
  <si>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</si>
  <si>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</si>
  <si>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</si>
  <si>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</si>
  <si>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</si>
  <si>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</si>
  <si>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</si>
  <si>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</si>
  <si>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</si>
  <si>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</si>
  <si>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</si>
  <si>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</si>
  <si>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</si>
  <si>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</si>
  <si>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</si>
  <si>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</si>
  <si>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</si>
  <si>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</si>
  <si>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</si>
  <si>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</si>
  <si>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</si>
  <si>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</si>
  <si>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</si>
  <si>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</si>
  <si>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</si>
  <si>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</si>
  <si>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</si>
  <si>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</si>
  <si>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</si>
  <si>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</si>
  <si>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</si>
  <si>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</si>
  <si>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</si>
  <si>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</si>
  <si>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</si>
  <si>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</si>
  <si>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</si>
  <si>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</si>
  <si>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</si>
  <si>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</si>
  <si>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</si>
  <si>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</si>
  <si>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</si>
  <si>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</si>
  <si>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</si>
  <si>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</si>
  <si>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</si>
  <si>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</si>
  <si>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</si>
  <si>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</si>
  <si>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</si>
  <si>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</si>
  <si>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</si>
  <si>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</si>
  <si>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</si>
  <si>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</si>
  <si>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</si>
  <si>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</si>
  <si>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</si>
  <si>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</si>
  <si>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</si>
  <si>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</si>
  <si>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</si>
  <si>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</si>
  <si>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</si>
  <si>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</si>
  <si>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</si>
  <si>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</si>
  <si>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</si>
  <si>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</si>
  <si>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</si>
  <si>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</si>
  <si>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</si>
  <si>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</si>
  <si>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</si>
  <si>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</si>
  <si>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</si>
  <si>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</si>
  <si>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</si>
  <si>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</si>
  <si>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</si>
  <si>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</si>
  <si>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</si>
  <si>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</si>
  <si>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</si>
  <si>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</si>
  <si>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</si>
  <si>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</si>
  <si>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</si>
  <si>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</si>
  <si>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</si>
  <si>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</si>
  <si>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</si>
  <si>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</si>
  <si>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</si>
  <si>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</si>
  <si>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</si>
  <si>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</si>
  <si>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</si>
  <si>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</si>
  <si>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</si>
  <si>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</si>
  <si>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</si>
  <si>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</si>
  <si>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</si>
  <si>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</si>
  <si>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</si>
  <si>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</si>
  <si>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</si>
  <si>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</si>
  <si>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</si>
  <si>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</si>
  <si>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</si>
  <si>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</si>
  <si>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</si>
  <si>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</si>
  <si>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</si>
  <si>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</si>
  <si>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</si>
  <si>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</si>
  <si>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</si>
  <si>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</si>
  <si>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</si>
  <si>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</si>
  <si>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</si>
  <si>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</si>
  <si>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</si>
  <si>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</si>
  <si>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</si>
  <si>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</si>
  <si>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</si>
  <si>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</si>
  <si>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</si>
  <si>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</si>
  <si>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</si>
  <si>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</si>
  <si>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</si>
  <si>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</si>
  <si>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</si>
  <si>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</si>
  <si>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</si>
  <si>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</si>
  <si>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</si>
  <si>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</si>
  <si>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</si>
  <si>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</si>
  <si>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</si>
  <si>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</si>
  <si>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</si>
  <si>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</si>
  <si>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</si>
  <si>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</si>
  <si>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</si>
  <si>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</si>
  <si>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</si>
  <si>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</si>
  <si>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</si>
  <si>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</si>
  <si>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</si>
  <si>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</si>
  <si>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</si>
  <si>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</si>
  <si>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</si>
  <si>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</si>
  <si>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</si>
  <si>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</si>
  <si>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</si>
  <si>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</si>
  <si>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</si>
  <si>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</si>
  <si>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</si>
  <si>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</si>
  <si>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</si>
  <si>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</si>
  <si>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</si>
  <si>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</si>
  <si>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</si>
  <si>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</si>
  <si>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</si>
  <si>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</si>
  <si>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</si>
  <si>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</si>
  <si>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</si>
  <si>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</si>
  <si>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</si>
  <si>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</si>
  <si>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</si>
  <si>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</si>
  <si>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</si>
  <si>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</si>
  <si>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</si>
  <si>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</si>
  <si>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</si>
  <si>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</si>
  <si>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</si>
  <si>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</si>
  <si>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</si>
  <si>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</si>
  <si>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</si>
  <si>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</si>
  <si>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</si>
  <si>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</si>
  <si>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</si>
  <si>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</si>
  <si>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</si>
  <si>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</si>
  <si>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</si>
  <si>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</si>
  <si>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</si>
  <si>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</si>
  <si>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</si>
  <si>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</si>
  <si>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</si>
  <si>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</si>
  <si>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</si>
  <si>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</si>
  <si>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</si>
  <si>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</si>
  <si>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</si>
  <si>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</si>
  <si>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</si>
  <si>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</si>
  <si>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</si>
  <si>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</si>
  <si>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</si>
  <si>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</si>
  <si>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</si>
  <si>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</si>
  <si>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</si>
  <si>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</si>
  <si>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</si>
  <si>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</si>
  <si>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</si>
  <si>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</si>
  <si>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</si>
  <si>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</si>
  <si>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</si>
  <si>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</si>
  <si>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</si>
  <si>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</si>
  <si>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</si>
  <si>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</si>
  <si>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</si>
  <si>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</si>
  <si>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</si>
  <si>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</si>
  <si>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</si>
  <si>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</si>
  <si>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</si>
  <si>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</si>
  <si>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</si>
  <si>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</si>
  <si>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</si>
  <si>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</si>
  <si>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</si>
  <si>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</si>
  <si>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</si>
  <si>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</si>
  <si>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</si>
  <si>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</si>
  <si>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</si>
  <si>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</si>
  <si>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</si>
  <si>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</si>
  <si>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</si>
  <si>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</si>
  <si>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</si>
  <si>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</si>
  <si>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</si>
  <si>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</si>
  <si>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</si>
  <si>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</si>
  <si>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</si>
  <si>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</si>
  <si>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</si>
  <si>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</si>
  <si>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</si>
  <si>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</si>
  <si>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</si>
  <si>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</si>
  <si>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</si>
  <si>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</si>
  <si>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</si>
  <si>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</si>
  <si>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</si>
  <si>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</si>
  <si>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</si>
  <si>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</si>
  <si>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</si>
  <si>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</si>
  <si>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</si>
  <si>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</si>
  <si>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</si>
  <si>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</si>
  <si>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</si>
  <si>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</si>
  <si>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</si>
  <si>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</si>
  <si>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</si>
  <si>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</si>
  <si>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</si>
  <si>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</si>
  <si>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</si>
  <si>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</si>
  <si>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</si>
  <si>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</si>
  <si>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</si>
  <si>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</si>
  <si>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</si>
  <si>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</si>
  <si>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</si>
  <si>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</si>
  <si>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</si>
  <si>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</si>
  <si>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</si>
  <si>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</si>
  <si>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</si>
  <si>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</si>
  <si>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</si>
  <si>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</si>
  <si>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</si>
  <si>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</si>
  <si>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</si>
  <si>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</si>
  <si>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</si>
  <si>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</si>
  <si>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</si>
  <si>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</si>
  <si>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</si>
  <si>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</si>
  <si>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</si>
  <si>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</si>
  <si>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</si>
  <si>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</si>
  <si>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</si>
  <si>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</si>
  <si>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</si>
  <si>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</si>
  <si>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</si>
  <si>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</si>
  <si>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</si>
  <si>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</si>
  <si>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</si>
  <si>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</si>
  <si>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</si>
  <si>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</si>
  <si>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</si>
  <si>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</si>
  <si>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</si>
  <si>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</si>
  <si>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</si>
  <si>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</si>
  <si>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</si>
  <si>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</si>
  <si>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</si>
  <si>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</si>
  <si>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</si>
  <si>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</si>
  <si>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</si>
  <si>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</si>
  <si>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</si>
  <si>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</si>
  <si>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</si>
  <si>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</si>
  <si>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</si>
  <si>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</si>
  <si>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</si>
  <si>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</si>
  <si>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</si>
  <si>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</si>
  <si>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</si>
  <si>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</si>
  <si>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</si>
  <si>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</si>
  <si>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</si>
  <si>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</si>
  <si>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</si>
  <si>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</si>
  <si>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</si>
  <si>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</si>
  <si>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</si>
  <si>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</si>
  <si>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</si>
  <si>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</si>
  <si>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</si>
  <si>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</si>
  <si>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</si>
  <si>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</si>
  <si>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</si>
  <si>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</si>
  <si>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</si>
  <si>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</si>
  <si>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</si>
  <si>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</si>
  <si>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</si>
  <si>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</si>
  <si>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</si>
  <si>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</si>
  <si>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</si>
  <si>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</si>
  <si>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</si>
  <si>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</si>
  <si>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</si>
  <si>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</si>
  <si>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</si>
  <si>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</si>
  <si>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</si>
  <si>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</si>
  <si>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</si>
  <si>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</si>
  <si>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</si>
  <si>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</si>
  <si>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</si>
  <si>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</si>
  <si>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</si>
  <si>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</si>
  <si>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</si>
  <si>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</si>
  <si>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</si>
  <si>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</si>
  <si>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</si>
  <si>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</si>
  <si>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</si>
  <si>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</si>
  <si>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</si>
  <si>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</si>
  <si>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</si>
  <si>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</si>
  <si>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</si>
  <si>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</si>
  <si>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</si>
  <si>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</si>
  <si>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</si>
  <si>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</si>
  <si>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</si>
  <si>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</si>
  <si>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</si>
  <si>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</si>
  <si>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</si>
  <si>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</si>
  <si>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</si>
  <si>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</si>
  <si>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</si>
  <si>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</si>
  <si>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</si>
  <si>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</si>
  <si>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</si>
  <si>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</si>
  <si>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</si>
  <si>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</si>
  <si>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</si>
  <si>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</si>
  <si>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</si>
  <si>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</si>
  <si>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</si>
  <si>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</si>
  <si>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</si>
  <si>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</si>
  <si>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</si>
  <si>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</si>
  <si>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</si>
  <si>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</si>
  <si>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</si>
  <si>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</si>
  <si>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</si>
  <si>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</si>
  <si>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</si>
  <si>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</si>
  <si>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</si>
  <si>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</si>
  <si>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</si>
  <si>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</si>
  <si>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</si>
  <si>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</si>
  <si>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</si>
  <si>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</si>
  <si>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</si>
  <si>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</si>
  <si>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</si>
  <si>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</si>
  <si>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</si>
  <si>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</si>
  <si>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</si>
  <si>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</si>
  <si>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</si>
  <si>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</si>
  <si>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</si>
  <si>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</si>
  <si>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</si>
  <si>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</si>
  <si>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</si>
  <si>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</si>
  <si>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</si>
  <si>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</si>
  <si>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</si>
  <si>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</si>
  <si>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</si>
  <si>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</si>
  <si>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</si>
  <si>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</si>
  <si>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</si>
  <si>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</si>
  <si>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</si>
  <si>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</si>
  <si>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</si>
  <si>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</si>
  <si>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</si>
  <si>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</si>
  <si>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</si>
  <si>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</si>
  <si>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</si>
  <si>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</si>
  <si>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</si>
  <si>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</si>
  <si>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</si>
  <si>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</si>
  <si>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</si>
  <si>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</si>
  <si>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</si>
  <si>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</si>
  <si>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</si>
  <si>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</si>
  <si>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</si>
  <si>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</si>
  <si>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</si>
  <si>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</si>
  <si>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</si>
  <si>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</si>
  <si>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</si>
  <si>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</si>
  <si>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</si>
  <si>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</si>
  <si>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</si>
  <si>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</si>
  <si>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</si>
  <si>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</si>
  <si>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</si>
  <si>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</si>
  <si>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</si>
  <si>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</si>
  <si>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</si>
  <si>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</si>
  <si>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</si>
  <si>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</si>
  <si>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</si>
  <si>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</si>
  <si>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</si>
  <si>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</si>
  <si>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</si>
  <si>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</si>
  <si>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</si>
  <si>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</si>
  <si>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</si>
  <si>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</si>
  <si>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</si>
  <si>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</si>
  <si>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</si>
  <si>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</si>
  <si>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</si>
  <si>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</si>
  <si>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</si>
  <si>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</si>
  <si>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</si>
  <si>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</si>
  <si>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</si>
  <si>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</si>
  <si>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</si>
  <si>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</si>
  <si>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</si>
  <si>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</si>
  <si>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</si>
  <si>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</si>
  <si>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</si>
  <si>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</si>
  <si>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</si>
  <si>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</si>
  <si>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</si>
  <si>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</si>
  <si>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</si>
  <si>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</si>
  <si>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</si>
  <si>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</si>
  <si>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</si>
  <si>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</si>
  <si>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</si>
  <si>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</si>
  <si>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</si>
  <si>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</si>
  <si>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</si>
  <si>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</si>
  <si>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</si>
  <si>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</si>
  <si>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</si>
  <si>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</si>
  <si>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</si>
  <si>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</si>
  <si>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</si>
  <si>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</si>
  <si>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</si>
  <si>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</si>
  <si>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</si>
  <si>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</si>
  <si>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</si>
  <si>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</si>
  <si>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</si>
  <si>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</si>
  <si>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</si>
  <si>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</si>
  <si>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</si>
  <si>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</si>
  <si>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</si>
  <si>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</si>
  <si>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</si>
  <si>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</si>
  <si>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</si>
  <si>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</si>
  <si>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</si>
  <si>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</si>
  <si>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</si>
  <si>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</si>
  <si>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</si>
  <si>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</si>
  <si>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</si>
  <si>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</si>
  <si>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</si>
  <si>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</si>
  <si>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</si>
  <si>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</si>
  <si>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</si>
  <si>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</si>
  <si>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</si>
  <si>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</si>
  <si>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</si>
  <si>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</si>
  <si>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</si>
  <si>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</si>
  <si>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</si>
  <si>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</si>
  <si>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</si>
  <si>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</si>
  <si>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</si>
  <si>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</si>
  <si>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</si>
  <si>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</si>
  <si>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</si>
  <si>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</si>
  <si>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</si>
  <si>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</si>
  <si>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</si>
  <si>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</si>
  <si>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</si>
  <si>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</si>
  <si>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</si>
  <si>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</si>
  <si>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</si>
  <si>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</si>
  <si>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</si>
  <si>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</si>
  <si>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</si>
  <si>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</si>
  <si>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</si>
  <si>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</si>
  <si>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</si>
  <si>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</si>
  <si>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</si>
  <si>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</si>
  <si>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</si>
  <si>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</si>
  <si>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</si>
  <si>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</si>
  <si>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</si>
  <si>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</si>
  <si>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</si>
  <si>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</si>
  <si>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</si>
  <si>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</si>
  <si>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</si>
  <si>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</si>
  <si>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</si>
  <si>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</si>
  <si>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</si>
  <si>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</si>
  <si>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</si>
  <si>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</si>
  <si>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</si>
  <si>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</si>
  <si>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</si>
  <si>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</si>
  <si>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</si>
  <si>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</si>
  <si>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</si>
  <si>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</si>
  <si>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</si>
  <si>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</si>
  <si>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</si>
  <si>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</si>
  <si>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</si>
  <si>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</si>
  <si>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</si>
  <si>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</si>
  <si>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</si>
  <si>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</si>
  <si>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</si>
  <si>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</si>
  <si>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</si>
  <si>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</si>
  <si>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</si>
  <si>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</si>
  <si>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</si>
  <si>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</si>
  <si>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</si>
  <si>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</si>
  <si>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</si>
  <si>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</si>
  <si>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</si>
  <si>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</si>
  <si>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</si>
  <si>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</si>
  <si>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</si>
  <si>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</si>
  <si>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</si>
  <si>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</si>
  <si>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</si>
  <si>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</si>
  <si>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</si>
  <si>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</si>
  <si>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</si>
  <si>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</si>
  <si>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</si>
  <si>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</si>
  <si>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</si>
  <si>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</si>
  <si>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</si>
  <si>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</si>
  <si>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</si>
  <si>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</si>
  <si>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</si>
  <si>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</si>
  <si>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</si>
  <si>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</si>
  <si>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</si>
  <si>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</si>
  <si>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</si>
  <si>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</si>
  <si>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</si>
  <si>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</si>
  <si>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</si>
  <si>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</si>
  <si>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</si>
  <si>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</si>
  <si>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</si>
  <si>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</si>
  <si>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</si>
  <si>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</si>
  <si>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</si>
  <si>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</si>
  <si>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</si>
  <si>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</si>
  <si>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</si>
  <si>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</si>
  <si>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</si>
  <si>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</si>
  <si>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</si>
  <si>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</si>
  <si>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</si>
  <si>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</si>
  <si>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</si>
  <si>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</si>
  <si>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</si>
  <si>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</si>
  <si>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</si>
  <si>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</si>
  <si>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</si>
  <si>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</si>
  <si>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</si>
  <si>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</si>
  <si>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</si>
  <si>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</si>
  <si>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</si>
  <si>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</si>
  <si>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</si>
  <si>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</si>
  <si>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</si>
  <si>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</si>
  <si>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</si>
  <si>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</si>
  <si>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</si>
  <si>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</si>
  <si>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</si>
  <si>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</si>
  <si>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</si>
  <si>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</si>
  <si>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</si>
  <si>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</si>
  <si>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</si>
  <si>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</si>
  <si>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</si>
  <si>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</si>
  <si>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</si>
  <si>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</si>
  <si>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</si>
  <si>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</si>
  <si>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</si>
  <si>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</si>
  <si>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</si>
  <si>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</si>
  <si>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</si>
  <si>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</si>
  <si>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</si>
  <si>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</si>
  <si>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</si>
  <si>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</si>
  <si>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</si>
  <si>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</si>
  <si>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</si>
  <si>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</si>
  <si>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</si>
  <si>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</si>
  <si>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</si>
  <si>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</si>
  <si>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</si>
  <si>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</si>
  <si>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</si>
  <si>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</si>
  <si>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</si>
  <si>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</si>
  <si>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</si>
  <si>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</si>
  <si>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</si>
  <si>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</si>
  <si>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</si>
  <si>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</si>
  <si>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</si>
  <si>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</si>
  <si>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</si>
  <si>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</si>
  <si>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</si>
  <si>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</si>
  <si>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</si>
  <si>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</si>
  <si>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</si>
  <si>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</si>
  <si>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</si>
  <si>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</si>
  <si>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</si>
  <si>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</si>
  <si>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</si>
  <si>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</si>
  <si>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</si>
  <si>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</si>
  <si>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</si>
  <si>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</si>
  <si>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</si>
  <si>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</si>
  <si>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</si>
  <si>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</si>
  <si>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</si>
  <si>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</si>
  <si>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</si>
  <si>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</si>
  <si>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</si>
  <si>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</si>
  <si>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</si>
  <si>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</si>
  <si>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</si>
  <si>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</si>
  <si>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</si>
  <si>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</si>
  <si>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</si>
  <si>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</si>
  <si>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</si>
  <si>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</si>
  <si>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</si>
  <si>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</si>
  <si>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</si>
  <si>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</si>
  <si>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</si>
  <si>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</si>
  <si>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</si>
  <si>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</si>
  <si>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</si>
  <si>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</si>
  <si>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</si>
  <si>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</si>
  <si>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</si>
  <si>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</si>
  <si>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</si>
  <si>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</si>
  <si>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</si>
  <si>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</si>
  <si>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</si>
  <si>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</si>
  <si>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</si>
  <si>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</si>
  <si>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</si>
  <si>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</si>
  <si>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</si>
  <si>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</si>
  <si>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</si>
  <si>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</si>
  <si>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</si>
  <si>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</si>
  <si>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</si>
  <si>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</si>
  <si>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</si>
  <si>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</si>
  <si>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</si>
  <si>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</si>
  <si>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</si>
  <si>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</si>
  <si>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</si>
  <si>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</si>
  <si>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</si>
  <si>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</si>
  <si>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</si>
  <si>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</si>
  <si>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</si>
  <si>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</si>
  <si>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</si>
  <si>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</si>
  <si>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</si>
  <si>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</si>
  <si>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</si>
  <si>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</si>
  <si>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</si>
  <si>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</si>
  <si>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</si>
  <si>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</si>
  <si>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</si>
  <si>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</si>
  <si>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</si>
  <si>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</si>
  <si>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</si>
  <si>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</si>
  <si>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</si>
  <si>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</si>
  <si>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</si>
  <si>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</si>
  <si>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</si>
  <si>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</si>
  <si>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</si>
  <si>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</si>
  <si>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</si>
  <si>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</si>
  <si>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</si>
  <si>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</si>
  <si>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</si>
  <si>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</si>
  <si>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</si>
  <si>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</si>
  <si>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</si>
  <si>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</si>
  <si>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</si>
  <si>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</si>
  <si>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</si>
  <si>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</si>
  <si>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</si>
  <si>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</si>
  <si>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</si>
  <si>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</si>
  <si>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</si>
  <si>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</si>
  <si>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</si>
  <si>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</si>
  <si>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</si>
  <si>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</si>
  <si>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</si>
  <si>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</si>
  <si>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</si>
  <si>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</si>
  <si>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</si>
  <si>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</si>
  <si>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</si>
  <si>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</si>
  <si>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</si>
  <si>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</si>
  <si>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</si>
  <si>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</si>
  <si>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</si>
  <si>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</si>
  <si>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</si>
  <si>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</si>
  <si>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</si>
  <si>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</si>
  <si>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</si>
  <si>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</si>
  <si>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</si>
  <si>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</si>
  <si>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</si>
  <si>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</si>
  <si>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</si>
  <si>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</si>
  <si>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</si>
  <si>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</si>
  <si>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</si>
  <si>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</si>
  <si>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</si>
  <si>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</si>
  <si>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</si>
  <si>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</si>
  <si>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</si>
  <si>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</si>
  <si>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</si>
  <si>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</si>
  <si>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</si>
  <si>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</si>
  <si>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</si>
  <si>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</si>
  <si>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</si>
  <si>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</si>
  <si>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</si>
  <si>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</si>
  <si>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</si>
  <si>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</si>
  <si>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</si>
  <si>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</si>
  <si>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</si>
  <si>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</si>
  <si>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</si>
  <si>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</si>
  <si>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</si>
  <si>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</si>
  <si>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</si>
  <si>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</si>
  <si>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</si>
  <si>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</si>
  <si>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</si>
  <si>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</si>
  <si>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</si>
  <si>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</si>
  <si>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</si>
  <si>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</si>
  <si>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</si>
  <si>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</si>
  <si>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</si>
  <si>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</si>
  <si>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</si>
  <si>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</si>
  <si>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</si>
  <si>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</si>
  <si>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</si>
  <si>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</si>
  <si>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</si>
  <si>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</si>
  <si>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</si>
  <si>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</si>
  <si>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</si>
  <si>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</si>
  <si>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</si>
  <si>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</si>
  <si>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</si>
  <si>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</si>
  <si>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</si>
  <si>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</si>
  <si>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</si>
  <si>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</si>
  <si>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</si>
  <si>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</si>
  <si>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</si>
  <si>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</si>
  <si>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</si>
  <si>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</si>
  <si>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</si>
  <si>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</si>
  <si>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</si>
  <si>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</si>
  <si>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</si>
  <si>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</si>
  <si>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</si>
  <si>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</si>
  <si>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</si>
  <si>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</si>
  <si>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</si>
  <si>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</si>
  <si>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</si>
  <si>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</si>
  <si>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</si>
  <si>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</si>
  <si>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</si>
  <si>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</si>
  <si>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</si>
  <si>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</si>
  <si>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</si>
  <si>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</si>
  <si>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</si>
  <si>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</si>
  <si>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</si>
  <si>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</si>
  <si>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</si>
  <si>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</si>
  <si>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</si>
  <si>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</si>
  <si>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</si>
  <si>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</si>
  <si>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</si>
  <si>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</si>
  <si>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</si>
  <si>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</si>
  <si>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</si>
  <si>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</si>
  <si>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</si>
  <si>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</si>
  <si>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</si>
  <si>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</si>
  <si>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</si>
  <si>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</si>
  <si>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</si>
  <si>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</si>
  <si>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</si>
  <si>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</si>
  <si>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</si>
  <si>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</si>
  <si>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</si>
  <si>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</si>
  <si>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</si>
  <si>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</si>
  <si>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</si>
  <si>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</si>
  <si>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</si>
  <si>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</si>
  <si>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</si>
  <si>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</si>
  <si>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</si>
  <si>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</si>
  <si>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</si>
  <si>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</si>
  <si>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</si>
  <si>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</si>
  <si>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</si>
  <si>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</si>
  <si>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</si>
  <si>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</si>
  <si>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</si>
  <si>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</si>
  <si>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</si>
  <si>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</si>
  <si>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</si>
  <si>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</si>
  <si>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</si>
  <si>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</si>
  <si>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</si>
  <si>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</si>
  <si>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</si>
  <si>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</si>
  <si>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</si>
  <si>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</si>
  <si>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</si>
  <si>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</si>
  <si>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</si>
  <si>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</si>
  <si>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</si>
  <si>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</si>
  <si>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</si>
  <si>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</si>
  <si>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</si>
  <si>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</si>
  <si>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</si>
  <si>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</si>
  <si>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</si>
  <si>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</si>
  <si>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</si>
  <si>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</si>
  <si>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</si>
  <si>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</si>
  <si>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</si>
  <si>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</si>
  <si>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</si>
  <si>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</si>
  <si>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</si>
  <si>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</si>
  <si>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</si>
  <si>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</si>
  <si>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</si>
  <si>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</si>
  <si>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</si>
  <si>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</si>
  <si>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</si>
  <si>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</si>
  <si>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</si>
  <si>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</si>
  <si>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</si>
  <si>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</si>
  <si>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</si>
  <si>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</si>
  <si>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</si>
  <si>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</si>
  <si>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</si>
  <si>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</si>
  <si>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</si>
  <si>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</si>
  <si>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</si>
  <si>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</si>
  <si>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</si>
  <si>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</si>
  <si>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</si>
  <si>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</si>
  <si>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</si>
  <si>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</si>
  <si>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</si>
  <si>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</si>
  <si>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</si>
  <si>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</si>
  <si>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</si>
  <si>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</si>
  <si>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</si>
  <si>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</si>
  <si>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</si>
  <si>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</si>
  <si>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</si>
  <si>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</si>
  <si>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</si>
  <si>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</si>
  <si>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</si>
  <si>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</si>
  <si>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</si>
  <si>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</si>
  <si>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</si>
  <si>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</si>
  <si>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</si>
  <si>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</si>
  <si>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</si>
  <si>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</si>
  <si>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</si>
  <si>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</si>
  <si>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</si>
  <si>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</si>
  <si>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</si>
  <si>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</si>
  <si>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</si>
  <si>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</si>
  <si>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</si>
  <si>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</si>
  <si>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</si>
  <si>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</si>
  <si>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</si>
  <si>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</si>
  <si>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</si>
  <si>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</si>
  <si>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</si>
  <si>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</si>
  <si>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</si>
  <si>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</si>
  <si>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</si>
  <si>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</si>
  <si>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</si>
  <si>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</si>
  <si>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</si>
  <si>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</si>
  <si>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</si>
  <si>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</si>
  <si>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</si>
  <si>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</si>
  <si>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</si>
  <si>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</si>
  <si>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</si>
  <si>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</si>
  <si>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</si>
  <si>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</si>
  <si>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</si>
  <si>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</si>
  <si>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</si>
  <si>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</si>
  <si>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</si>
  <si>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</si>
  <si>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</si>
  <si>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</si>
  <si>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</si>
  <si>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</si>
  <si>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</si>
  <si>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</si>
  <si>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</si>
  <si>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</si>
  <si>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</si>
  <si>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</si>
  <si>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</si>
  <si>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</si>
  <si>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</si>
  <si>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</si>
  <si>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</si>
  <si>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</si>
  <si>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</si>
  <si>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</si>
  <si>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</si>
  <si>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</si>
  <si>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</si>
  <si>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</si>
  <si>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</si>
  <si>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</si>
  <si>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</si>
  <si>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</si>
  <si>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</si>
  <si>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</si>
  <si>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</si>
  <si>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</si>
  <si>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</si>
  <si>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</si>
  <si>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</si>
  <si>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</si>
  <si>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</si>
  <si>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</si>
  <si>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</si>
  <si>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</si>
  <si>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</si>
  <si>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</si>
  <si>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</si>
  <si>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</si>
  <si>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</si>
  <si>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</si>
  <si>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</si>
  <si>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</si>
  <si>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</si>
  <si>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</si>
  <si>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</si>
  <si>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</si>
  <si>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</si>
  <si>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</si>
  <si>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</si>
  <si>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</si>
  <si>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</si>
  <si>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</si>
  <si>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</si>
  <si>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</si>
  <si>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</si>
  <si>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</si>
  <si>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</si>
  <si>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</si>
  <si>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</si>
  <si>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</si>
  <si>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</si>
  <si>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</si>
  <si>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</si>
  <si>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</si>
  <si>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</si>
  <si>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</si>
  <si>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</si>
  <si>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</si>
  <si>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</si>
  <si>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</si>
  <si>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</si>
  <si>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</si>
  <si>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</si>
  <si>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</si>
  <si>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</si>
  <si>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</si>
  <si>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</si>
  <si>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</si>
  <si>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</si>
  <si>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</si>
  <si>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</si>
  <si>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</si>
  <si>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</si>
  <si>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</si>
  <si>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</si>
  <si>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</si>
  <si>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</si>
  <si>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</si>
  <si>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</si>
  <si>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</si>
  <si>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</si>
  <si>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</si>
  <si>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</si>
  <si>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</si>
  <si>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</si>
  <si>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</si>
  <si>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</si>
  <si>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</si>
  <si>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</si>
  <si>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</si>
  <si>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</si>
  <si>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</si>
  <si>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</si>
  <si>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</si>
  <si>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</si>
  <si>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</si>
  <si>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</si>
  <si>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</si>
  <si>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</si>
  <si>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</si>
  <si>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</si>
  <si>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</si>
  <si>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</si>
  <si>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</si>
  <si>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</si>
  <si>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</si>
  <si>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</si>
  <si>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</si>
  <si>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</si>
  <si>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</si>
  <si>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</si>
  <si>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</si>
  <si>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</si>
  <si>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</si>
  <si>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</si>
  <si>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</si>
  <si>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</si>
  <si>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</si>
  <si>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</si>
  <si>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</si>
  <si>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</si>
  <si>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</si>
  <si>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</si>
  <si>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</si>
  <si>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</si>
  <si>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</si>
  <si>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</si>
  <si>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</si>
  <si>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</si>
  <si>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</si>
  <si>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</si>
  <si>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</si>
  <si>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</si>
  <si>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</si>
  <si>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</si>
  <si>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</si>
  <si>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</si>
  <si>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</si>
  <si>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</si>
  <si>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</si>
  <si>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</si>
  <si>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</si>
  <si>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</si>
  <si>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</si>
  <si>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</si>
  <si>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</si>
  <si>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</si>
  <si>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</si>
  <si>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</si>
  <si>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</si>
  <si>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</si>
  <si>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</si>
  <si>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</si>
  <si>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</si>
  <si>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</si>
  <si>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</si>
  <si>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</si>
  <si>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</si>
  <si>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</si>
  <si>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</si>
  <si>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</si>
  <si>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</si>
  <si>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</si>
  <si>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</si>
  <si>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</si>
  <si>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</si>
  <si>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</si>
  <si>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</si>
  <si>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</si>
  <si>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</si>
  <si>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</si>
  <si>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</si>
  <si>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</si>
  <si>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</si>
  <si>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</si>
  <si>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</si>
  <si>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</si>
  <si>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</si>
  <si>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</si>
  <si>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</si>
  <si>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</si>
  <si>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</si>
  <si>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</si>
  <si>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</si>
  <si>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</si>
  <si>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</si>
  <si>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</si>
  <si>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</si>
  <si>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</si>
  <si>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</si>
  <si>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</si>
  <si>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</si>
  <si>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</si>
  <si>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</si>
  <si>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</si>
  <si>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</si>
  <si>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</si>
  <si>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</si>
  <si>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</si>
  <si>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</si>
  <si>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</si>
  <si>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</si>
  <si>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</si>
  <si>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</si>
  <si>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</si>
  <si>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</si>
  <si>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</si>
  <si>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</si>
  <si>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</si>
  <si>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</si>
  <si>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</si>
  <si>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</si>
  <si>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</si>
  <si>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</si>
  <si>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</si>
  <si>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</si>
  <si>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</si>
  <si>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</si>
  <si>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</si>
  <si>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</si>
  <si>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</si>
  <si>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</si>
  <si>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</si>
  <si>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</si>
  <si>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</si>
  <si>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</si>
  <si>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</si>
  <si>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</si>
  <si>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</si>
  <si>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</si>
  <si>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</si>
  <si>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</si>
  <si>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</si>
  <si>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</si>
  <si>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</si>
  <si>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</si>
  <si>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</si>
  <si>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</si>
  <si>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</si>
  <si>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</si>
  <si>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</si>
  <si>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</si>
  <si>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</si>
  <si>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</si>
  <si>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</si>
  <si>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</si>
  <si>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</si>
  <si>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</si>
  <si>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</si>
  <si>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</si>
  <si>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</si>
  <si>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</si>
  <si>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</si>
  <si>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</si>
  <si>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</si>
  <si>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</si>
  <si>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</si>
  <si>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</si>
  <si>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</si>
  <si>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</si>
  <si>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</si>
  <si>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</si>
  <si>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</si>
  <si>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</si>
  <si>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</si>
  <si>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</si>
  <si>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</si>
  <si>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</si>
  <si>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</si>
  <si>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</si>
  <si>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</si>
  <si>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</si>
  <si>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</si>
  <si>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</si>
  <si>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</si>
  <si>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</si>
  <si>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</si>
  <si>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</si>
  <si>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</si>
  <si>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</si>
  <si>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</si>
  <si>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</si>
  <si>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</si>
  <si>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</si>
  <si>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</si>
  <si>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</si>
  <si>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</si>
  <si>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</si>
  <si>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</si>
  <si>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</si>
  <si>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</si>
  <si>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</si>
  <si>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</si>
  <si>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</si>
  <si>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</si>
  <si>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</si>
  <si>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</si>
  <si>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</si>
  <si>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</si>
  <si>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</si>
  <si>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</si>
  <si>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</si>
  <si>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</si>
  <si>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</si>
  <si>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</si>
  <si>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</si>
  <si>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</si>
  <si>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</si>
  <si>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</si>
  <si>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</si>
  <si>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</si>
  <si>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</si>
  <si>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</si>
  <si>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</si>
  <si>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</si>
  <si>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</si>
  <si>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</si>
  <si>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</si>
  <si>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</si>
  <si>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</si>
  <si>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</si>
  <si>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</si>
  <si>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</si>
  <si>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</si>
  <si>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</si>
  <si>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</si>
  <si>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</si>
  <si>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</si>
  <si>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</si>
  <si>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</si>
  <si>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</si>
  <si>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</si>
  <si>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</si>
  <si>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</si>
  <si>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</si>
  <si>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</si>
  <si>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</si>
  <si>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</si>
  <si>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</si>
  <si>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</si>
  <si>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</si>
  <si>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</si>
  <si>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</si>
  <si>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</si>
  <si>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</si>
  <si>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</si>
  <si>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</si>
  <si>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</si>
  <si>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</si>
  <si>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</si>
  <si>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</si>
  <si>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</si>
  <si>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</si>
  <si>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</si>
  <si>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</si>
  <si>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</si>
  <si>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</si>
  <si>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</si>
  <si>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</si>
  <si>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</si>
  <si>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</si>
  <si>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</si>
  <si>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</si>
  <si>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</si>
  <si>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</si>
  <si>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</si>
  <si>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</si>
  <si>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</si>
  <si>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</si>
  <si>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</si>
  <si>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</si>
  <si>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</si>
  <si>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</si>
  <si>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</si>
  <si>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</si>
  <si>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</si>
  <si>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</si>
  <si>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</si>
  <si>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</si>
  <si>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</si>
  <si>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</si>
  <si>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</si>
  <si>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</si>
  <si>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</si>
  <si>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</si>
  <si>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</si>
  <si>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</si>
  <si>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</si>
  <si>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</si>
  <si>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</si>
  <si>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</si>
  <si>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</si>
  <si>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</si>
  <si>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</si>
  <si>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</si>
  <si>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</si>
  <si>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</si>
  <si>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</si>
  <si>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</si>
  <si>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</si>
  <si>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</si>
  <si>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</si>
  <si>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</si>
  <si>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</si>
  <si>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</si>
  <si>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</si>
  <si>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</si>
  <si>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</si>
  <si>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</si>
  <si>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</si>
  <si>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</si>
  <si>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</si>
  <si>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</si>
  <si>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</si>
  <si>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</si>
  <si>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</si>
  <si>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</si>
  <si>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</si>
  <si>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</si>
  <si>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</si>
  <si>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</si>
  <si>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</si>
  <si>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</si>
  <si>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</si>
  <si>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</si>
  <si>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</si>
  <si>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</si>
  <si>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</si>
  <si>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</si>
  <si>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</si>
  <si>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</si>
  <si>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</si>
  <si>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</si>
  <si>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</si>
  <si>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</si>
  <si>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</si>
  <si>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</si>
  <si>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</si>
  <si>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</si>
  <si>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</si>
  <si>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</si>
  <si>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</si>
  <si>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</si>
  <si>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</si>
  <si>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</si>
  <si>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</si>
  <si>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</si>
  <si>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</si>
  <si>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</si>
  <si>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</si>
  <si>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</si>
  <si>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</si>
  <si>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</si>
  <si>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</si>
  <si>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</si>
  <si>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</si>
  <si>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</si>
  <si>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</si>
  <si>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</si>
  <si>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</si>
  <si>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</si>
  <si>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</si>
  <si>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</si>
  <si>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</si>
  <si>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</si>
  <si>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</si>
  <si>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</si>
  <si>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</si>
  <si>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</si>
  <si>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</si>
  <si>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</si>
  <si>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</si>
  <si>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</si>
  <si>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</si>
  <si>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</si>
  <si>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</si>
  <si>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</si>
  <si>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</si>
  <si>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</si>
  <si>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</si>
  <si>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</si>
  <si>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</si>
  <si>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</si>
  <si>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</si>
  <si>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</si>
  <si>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</si>
  <si>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</si>
  <si>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</si>
  <si>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</si>
  <si>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</si>
  <si>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</si>
  <si>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</si>
  <si>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</si>
  <si>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</si>
  <si>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</si>
  <si>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</si>
  <si>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</si>
  <si>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</si>
  <si>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</si>
  <si>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</si>
  <si>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</si>
  <si>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</si>
  <si>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</si>
  <si>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</si>
  <si>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</si>
  <si>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</si>
  <si>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</si>
  <si>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</si>
  <si>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</si>
  <si>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</si>
  <si>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</si>
  <si>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</si>
  <si>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</si>
  <si>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</si>
  <si>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</si>
  <si>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</si>
  <si>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</si>
  <si>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</si>
  <si>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</si>
  <si>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</si>
  <si>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</si>
  <si>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</si>
  <si>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</si>
  <si>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</si>
  <si>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</si>
  <si>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</si>
  <si>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</si>
  <si>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</si>
  <si>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</si>
  <si>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</si>
  <si>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</si>
  <si>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</si>
  <si>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</si>
  <si>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</si>
  <si>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</si>
  <si>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</si>
  <si>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</si>
  <si>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</si>
  <si>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</si>
  <si>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</si>
  <si>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</si>
  <si>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</si>
  <si>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</si>
  <si>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</si>
  <si>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</si>
  <si>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</si>
  <si>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</si>
  <si>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</si>
  <si>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</si>
  <si>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</si>
  <si>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</si>
  <si>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</si>
  <si>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</si>
  <si>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</si>
  <si>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</si>
  <si>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</si>
  <si>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</si>
  <si>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</si>
  <si>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</si>
  <si>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</si>
  <si>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</si>
  <si>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</si>
  <si>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</si>
  <si>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</si>
  <si>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</si>
  <si>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</si>
  <si>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</si>
  <si>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</si>
  <si>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</si>
  <si>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</si>
  <si>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</si>
  <si>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</si>
  <si>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</si>
  <si>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</si>
  <si>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</si>
  <si>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</si>
  <si>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</si>
  <si>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</si>
  <si>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</si>
  <si>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</si>
  <si>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</si>
  <si>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</si>
  <si>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</si>
  <si>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</si>
  <si>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</si>
  <si>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</si>
  <si>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</si>
  <si>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</si>
  <si>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</si>
  <si>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</si>
  <si>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</si>
  <si>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</si>
  <si>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</si>
  <si>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</si>
  <si>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</si>
  <si>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</si>
  <si>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</si>
  <si>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</si>
  <si>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</si>
  <si>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</si>
  <si>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</si>
  <si>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</si>
  <si>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</si>
  <si>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</si>
  <si>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</si>
  <si>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</si>
  <si>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</si>
  <si>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</si>
  <si>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</si>
  <si>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</si>
  <si>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</si>
  <si>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</si>
  <si>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</si>
  <si>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</si>
  <si>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</si>
  <si>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</si>
  <si>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</si>
  <si>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</si>
  <si>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</si>
  <si>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</si>
  <si>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</si>
  <si>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</si>
  <si>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</si>
  <si>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</si>
  <si>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</si>
  <si>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</si>
  <si>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</si>
  <si>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</si>
  <si>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</si>
  <si>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</si>
  <si>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</si>
  <si>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</si>
  <si>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</si>
  <si>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</si>
  <si>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</si>
  <si>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</si>
  <si>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</si>
  <si>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</si>
  <si>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</si>
  <si>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</si>
  <si>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</si>
  <si>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</si>
  <si>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</si>
  <si>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</si>
  <si>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</si>
  <si>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</si>
  <si>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</si>
  <si>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</si>
  <si>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</si>
  <si>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</si>
  <si>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</si>
  <si>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</si>
  <si>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</si>
  <si>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</si>
  <si>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</si>
  <si>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</si>
  <si>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</si>
  <si>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</si>
  <si>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</si>
  <si>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</si>
  <si>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</si>
  <si>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</si>
  <si>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</si>
  <si>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</si>
  <si>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</si>
  <si>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</si>
  <si>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</si>
  <si>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</si>
  <si>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</si>
  <si>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</si>
  <si>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</si>
  <si>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</si>
  <si>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</si>
  <si>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</si>
  <si>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</si>
  <si>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</si>
  <si>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</si>
  <si>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</si>
  <si>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</si>
  <si>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</si>
  <si>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</si>
  <si>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</si>
  <si>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</si>
  <si>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</si>
  <si>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</si>
  <si>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</si>
  <si>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</si>
  <si>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</si>
  <si>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</si>
  <si>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</si>
  <si>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</si>
  <si>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</si>
  <si>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</si>
  <si>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</si>
  <si>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</si>
  <si>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</si>
  <si>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</si>
  <si>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</si>
  <si>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</si>
  <si>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</si>
  <si>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</si>
  <si>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</si>
  <si>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</si>
  <si>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</si>
  <si>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</si>
  <si>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</si>
  <si>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</si>
  <si>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</si>
  <si>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</si>
  <si>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</si>
  <si>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</si>
  <si>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</si>
  <si>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</si>
  <si>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</si>
  <si>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</si>
  <si>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</si>
  <si>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</si>
  <si>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</si>
  <si>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</si>
  <si>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</si>
  <si>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</si>
  <si>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</si>
  <si>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</si>
  <si>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</si>
  <si>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</si>
  <si>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</si>
  <si>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</si>
  <si>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</si>
  <si>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</si>
  <si>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</si>
  <si>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</si>
  <si>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</si>
  <si>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</si>
  <si>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</si>
  <si>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</si>
  <si>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</si>
  <si>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</si>
  <si>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</si>
  <si>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</si>
  <si>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</si>
  <si>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</si>
  <si>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</si>
  <si>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</si>
  <si>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</si>
  <si>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</si>
  <si>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</si>
  <si>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</si>
  <si>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</si>
  <si>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</si>
  <si>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</si>
  <si>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</si>
  <si>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</si>
  <si>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</si>
  <si>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</si>
  <si>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</si>
  <si>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</si>
  <si>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</si>
  <si>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</si>
  <si>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</si>
  <si>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</si>
  <si>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</si>
  <si>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</si>
  <si>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</si>
  <si>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</si>
  <si>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</si>
  <si>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</si>
  <si>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</si>
  <si>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</si>
  <si>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</si>
  <si>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</si>
  <si>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</si>
  <si>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</si>
  <si>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</si>
  <si>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</si>
  <si>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</si>
  <si>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</si>
  <si>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</si>
  <si>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</si>
  <si>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</si>
  <si>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</si>
  <si>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</si>
  <si>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</si>
  <si>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</si>
  <si>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</si>
  <si>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</si>
  <si>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</si>
  <si>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</si>
  <si>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</si>
  <si>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</si>
  <si>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</si>
  <si>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</si>
  <si>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</si>
  <si>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</si>
  <si>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</si>
  <si>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</si>
  <si>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</si>
  <si>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</si>
  <si>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</si>
  <si>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</si>
  <si>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</si>
  <si>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</si>
  <si>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</si>
  <si>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</si>
  <si>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</si>
  <si>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</si>
  <si>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</si>
  <si>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</si>
  <si>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</si>
  <si>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</si>
  <si>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</si>
  <si>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</si>
  <si>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</si>
  <si>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</si>
  <si>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</si>
  <si>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</si>
  <si>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</si>
  <si>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</si>
  <si>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</si>
  <si>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</si>
  <si>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</si>
  <si>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</si>
  <si>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</si>
  <si>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</si>
  <si>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</si>
  <si>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</si>
  <si>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</si>
  <si>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</si>
  <si>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</si>
  <si>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</si>
  <si>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</si>
  <si>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</si>
  <si>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</si>
  <si>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</si>
  <si>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</si>
  <si>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</si>
  <si>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</si>
  <si>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</si>
  <si>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</si>
  <si>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</si>
  <si>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</si>
  <si>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</si>
  <si>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</si>
  <si>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</si>
  <si>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</si>
  <si>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</si>
  <si>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</si>
  <si>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</si>
  <si>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</si>
  <si>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</si>
  <si>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</si>
  <si>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</si>
  <si>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</si>
  <si>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</si>
  <si>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</si>
  <si>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</si>
  <si>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</si>
  <si>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</si>
  <si>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</si>
  <si>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</si>
  <si>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</si>
  <si>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</si>
  <si>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</si>
  <si>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</si>
  <si>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</si>
  <si>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</si>
  <si>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</si>
  <si>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</si>
  <si>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</si>
  <si>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</si>
  <si>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</si>
  <si>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</si>
  <si>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</si>
  <si>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</si>
  <si>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</si>
  <si>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</si>
  <si>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</si>
  <si>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</si>
  <si>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</si>
  <si>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</si>
  <si>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</si>
  <si>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</si>
  <si>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</si>
  <si>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</si>
  <si>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</si>
  <si>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</si>
  <si>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</si>
  <si>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</si>
  <si>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</si>
  <si>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</si>
  <si>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</si>
  <si>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</si>
  <si>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</si>
  <si>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</si>
  <si>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</si>
  <si>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</si>
  <si>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</si>
  <si>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</si>
  <si>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</si>
  <si>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</si>
  <si>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</si>
  <si>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</si>
  <si>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</si>
  <si>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</si>
  <si>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</si>
  <si>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</si>
  <si>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</si>
  <si>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</si>
  <si>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</si>
  <si>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</si>
  <si>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</si>
  <si>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</si>
  <si>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</si>
  <si>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</si>
  <si>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</si>
  <si>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</si>
  <si>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</si>
  <si>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</si>
  <si>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</si>
  <si>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</si>
  <si>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</si>
  <si>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</si>
  <si>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</si>
  <si>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</si>
  <si>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</si>
  <si>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</si>
  <si>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</si>
  <si>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</si>
  <si>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</si>
  <si>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</si>
  <si>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</si>
  <si>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</si>
  <si>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</si>
  <si>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</si>
  <si>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</si>
  <si>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</si>
  <si>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</si>
  <si>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</si>
  <si>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</si>
  <si>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</si>
  <si>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</si>
  <si>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</si>
  <si>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</si>
  <si>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</si>
  <si>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</si>
  <si>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</si>
  <si>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</si>
  <si>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</si>
  <si>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</si>
  <si>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</si>
  <si>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</si>
  <si>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</si>
  <si>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</si>
  <si>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</si>
  <si>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</si>
  <si>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</si>
  <si>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</si>
  <si>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</si>
  <si>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</si>
  <si>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</si>
  <si>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</si>
  <si>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</si>
  <si>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</si>
  <si>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</si>
  <si>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</si>
  <si>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</si>
  <si>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</si>
  <si>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</si>
  <si>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</si>
  <si>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</si>
  <si>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</si>
  <si>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</si>
  <si>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</si>
  <si>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</si>
  <si>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</si>
  <si>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</si>
  <si>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</si>
  <si>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</si>
  <si>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</si>
  <si>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</si>
  <si>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</si>
  <si>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</si>
  <si>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</si>
  <si>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</si>
  <si>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</si>
  <si>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</si>
  <si>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</si>
  <si>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</si>
  <si>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</si>
  <si>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</si>
  <si>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</si>
  <si>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</si>
  <si>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</si>
  <si>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</si>
  <si>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</si>
  <si>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</si>
  <si>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</si>
  <si>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</si>
  <si>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</si>
  <si>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</si>
  <si>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</si>
  <si>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</si>
  <si>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</si>
  <si>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</si>
  <si>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</si>
  <si>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</si>
  <si>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</si>
  <si>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</si>
  <si>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</si>
  <si>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</si>
  <si>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</si>
  <si>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</si>
  <si>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</si>
  <si>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</si>
  <si>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</si>
  <si>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</si>
  <si>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</si>
  <si>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</si>
  <si>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</si>
  <si>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</si>
  <si>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</si>
  <si>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</si>
  <si>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</si>
  <si>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</si>
  <si>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</si>
  <si>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</si>
  <si>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</si>
  <si>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</si>
  <si>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</si>
  <si>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</si>
  <si>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</si>
  <si>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</si>
  <si>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</si>
  <si>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</si>
  <si>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</si>
  <si>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</si>
  <si>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</si>
  <si>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</si>
  <si>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</si>
  <si>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</si>
  <si>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</si>
  <si>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</si>
  <si>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</si>
  <si>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</si>
  <si>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</si>
  <si>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</si>
  <si>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</si>
  <si>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</si>
  <si>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</si>
  <si>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</si>
  <si>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</si>
  <si>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</si>
  <si>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</si>
  <si>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</si>
  <si>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</si>
  <si>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</si>
  <si>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</si>
  <si>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</si>
  <si>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</si>
  <si>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</si>
  <si>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</si>
  <si>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</si>
  <si>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</si>
  <si>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</si>
  <si>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</si>
  <si>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</si>
  <si>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</si>
  <si>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</si>
  <si>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</si>
  <si>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</si>
  <si>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</si>
  <si>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</si>
  <si>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</si>
  <si>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</si>
  <si>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</si>
  <si>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</si>
  <si>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</si>
  <si>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</si>
  <si>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</si>
  <si>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</si>
  <si>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</si>
  <si>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</si>
  <si>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</si>
  <si>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</si>
  <si>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</si>
  <si>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</si>
  <si>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</si>
  <si>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</si>
  <si>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</si>
  <si>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</si>
  <si>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</si>
  <si>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</si>
  <si>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</si>
  <si>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</si>
  <si>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</si>
  <si>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</si>
  <si>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</si>
  <si>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</si>
  <si>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</si>
  <si>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</si>
  <si>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</si>
  <si>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</si>
  <si>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</si>
  <si>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</si>
  <si>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</si>
  <si>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</si>
  <si>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</si>
  <si>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</si>
  <si>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</si>
  <si>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</si>
  <si>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</si>
  <si>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</si>
  <si>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</si>
  <si>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</si>
  <si>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</si>
  <si>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</si>
  <si>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</si>
  <si>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</si>
  <si>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</si>
  <si>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</si>
  <si>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</si>
  <si>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</si>
  <si>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</si>
  <si>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</si>
  <si>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</si>
  <si>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</si>
  <si>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</si>
  <si>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</si>
  <si>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</si>
  <si>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</si>
  <si>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</si>
  <si>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</si>
  <si>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</si>
  <si>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</si>
  <si>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</si>
  <si>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</si>
  <si>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</si>
  <si>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</si>
  <si>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</si>
  <si>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</si>
  <si>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</si>
  <si>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</si>
  <si>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</si>
  <si>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</si>
  <si>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</si>
  <si>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</si>
  <si>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</si>
  <si>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</si>
  <si>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</si>
  <si>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</si>
  <si>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</si>
  <si>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</si>
  <si>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</si>
  <si>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</si>
  <si>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</si>
  <si>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</si>
  <si>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</si>
  <si>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</si>
  <si>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</si>
  <si>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</si>
  <si>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</si>
  <si>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</si>
  <si>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</si>
  <si>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</si>
  <si>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</si>
  <si>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</si>
  <si>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</si>
  <si>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</si>
  <si>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</si>
  <si>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</si>
  <si>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</si>
  <si>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</si>
  <si>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</si>
  <si>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</si>
  <si>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</si>
  <si>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</si>
  <si>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</si>
  <si>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</si>
  <si>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</si>
  <si>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</si>
  <si>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</si>
  <si>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</si>
  <si>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</si>
  <si>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</si>
  <si>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</si>
  <si>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</si>
  <si>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</si>
  <si>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</si>
  <si>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</si>
  <si>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</si>
  <si>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</si>
  <si>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</si>
  <si>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</si>
  <si>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</si>
  <si>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</si>
  <si>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</si>
  <si>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</si>
  <si>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</si>
  <si>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</si>
  <si>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</si>
  <si>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</si>
  <si>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</si>
  <si>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</si>
  <si>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</si>
  <si>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</si>
  <si>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</si>
  <si>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</si>
  <si>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</si>
  <si>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</si>
  <si>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</si>
  <si>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</si>
  <si>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</si>
  <si>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</si>
  <si>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</si>
  <si>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</si>
  <si>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</si>
  <si>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</si>
  <si>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</si>
  <si>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</si>
  <si>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</si>
  <si>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</si>
  <si>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</si>
  <si>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</si>
  <si>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</si>
  <si>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</si>
  <si>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</si>
  <si>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</si>
  <si>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</si>
  <si>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</si>
  <si>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</si>
  <si>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</si>
  <si>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</si>
  <si>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</si>
  <si>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</si>
  <si>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</si>
  <si>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</si>
  <si>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</si>
  <si>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</si>
  <si>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</si>
  <si>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</si>
  <si>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</si>
  <si>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</si>
  <si>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</si>
  <si>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</si>
  <si>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</si>
  <si>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</si>
  <si>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</si>
  <si>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</si>
  <si>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</si>
  <si>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</si>
  <si>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</si>
  <si>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</si>
  <si>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</si>
  <si>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</si>
  <si>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</si>
  <si>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</si>
  <si>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</si>
  <si>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</si>
  <si>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</si>
  <si>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</si>
  <si>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</si>
  <si>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</si>
  <si>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</si>
  <si>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</si>
  <si>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</si>
  <si>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</si>
  <si>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</si>
  <si>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</si>
  <si>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</si>
  <si>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</si>
  <si>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</si>
  <si>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</si>
  <si>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</si>
  <si>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</si>
  <si>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</si>
  <si>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</si>
  <si>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</si>
  <si>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</si>
  <si>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</si>
  <si>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</si>
  <si>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</si>
  <si>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</si>
  <si>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</si>
  <si>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</si>
  <si>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</si>
  <si>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</si>
  <si>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</si>
  <si>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</si>
  <si>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</si>
  <si>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</si>
  <si>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</si>
  <si>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</si>
  <si>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</si>
  <si>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</si>
  <si>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</si>
  <si>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</si>
  <si>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</si>
  <si>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</si>
  <si>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</si>
  <si>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</si>
  <si>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</si>
  <si>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</si>
  <si>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</si>
  <si>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</si>
  <si>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</si>
  <si>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</si>
  <si>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</si>
  <si>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</si>
  <si>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</si>
  <si>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</si>
  <si>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</si>
  <si>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</si>
  <si>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</si>
  <si>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</si>
  <si>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</si>
  <si>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</si>
  <si>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</si>
  <si>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</si>
  <si>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</si>
  <si>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</si>
  <si>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</si>
  <si>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</si>
  <si>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</si>
  <si>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</si>
  <si>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</si>
  <si>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</si>
  <si>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</si>
  <si>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</si>
  <si>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</si>
  <si>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</si>
  <si>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</si>
  <si>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</si>
  <si>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</si>
  <si>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</si>
  <si>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</si>
  <si>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</si>
  <si>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</si>
  <si>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</si>
  <si>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</si>
  <si>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</si>
  <si>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</si>
  <si>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</si>
  <si>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</si>
  <si>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</si>
  <si>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</si>
  <si>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</si>
  <si>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</si>
  <si>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</si>
  <si>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</si>
  <si>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</si>
  <si>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</si>
  <si>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</si>
  <si>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</si>
  <si>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</si>
  <si>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</si>
  <si>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</si>
  <si>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</si>
  <si>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</si>
  <si>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</si>
  <si>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</si>
  <si>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</si>
  <si>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</si>
  <si>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</si>
  <si>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</si>
  <si>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</si>
  <si>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</si>
  <si>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</si>
  <si>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</si>
  <si>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</si>
  <si>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</si>
  <si>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</si>
  <si>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</si>
  <si>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</si>
  <si>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</si>
  <si>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</si>
  <si>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</si>
  <si>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</si>
  <si>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</si>
  <si>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</si>
  <si>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</si>
  <si>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</si>
  <si>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</si>
  <si>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</si>
  <si>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</si>
  <si>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</si>
  <si>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</si>
  <si>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</si>
  <si>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</si>
  <si>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</si>
  <si>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</si>
  <si>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</si>
  <si>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</si>
  <si>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</si>
  <si>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</si>
  <si>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</si>
  <si>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</si>
  <si>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</si>
  <si>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</si>
  <si>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</si>
  <si>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</si>
  <si>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</si>
  <si>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</si>
  <si>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</si>
  <si>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</si>
  <si>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</si>
  <si>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</si>
  <si>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</si>
  <si>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</si>
  <si>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</si>
  <si>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</si>
  <si>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</si>
  <si>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</si>
  <si>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</si>
  <si>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</si>
  <si>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</si>
  <si>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</si>
  <si>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</si>
  <si>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</si>
  <si>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</si>
  <si>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</si>
  <si>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</si>
  <si>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</si>
  <si>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</si>
  <si>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</si>
  <si>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</si>
  <si>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</si>
  <si>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</si>
  <si>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</si>
  <si>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</si>
  <si>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</si>
  <si>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</si>
  <si>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</si>
  <si>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</si>
  <si>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</si>
  <si>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</si>
  <si>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</si>
  <si>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</si>
  <si>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</si>
  <si>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</si>
  <si>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</si>
  <si>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</si>
  <si>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</si>
  <si>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</si>
  <si>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</si>
  <si>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</si>
  <si>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</si>
  <si>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</si>
  <si>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</si>
  <si>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</si>
  <si>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</si>
  <si>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</si>
  <si>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</si>
  <si>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</si>
  <si>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</si>
  <si>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</si>
  <si>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</si>
  <si>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</si>
  <si>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</si>
  <si>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</si>
  <si>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</si>
  <si>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</si>
  <si>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</si>
  <si>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</si>
  <si>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</si>
  <si>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</si>
  <si>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</si>
  <si>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</si>
  <si>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</si>
  <si>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</si>
  <si>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</si>
  <si>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</si>
  <si>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</si>
  <si>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</si>
  <si>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</si>
  <si>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</si>
  <si>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</si>
  <si>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</si>
  <si>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</si>
  <si>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</si>
  <si>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</si>
  <si>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</si>
  <si>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</si>
  <si>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</si>
  <si>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</si>
  <si>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</si>
  <si>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</si>
  <si>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</si>
  <si>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</si>
  <si>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</si>
  <si>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</si>
  <si>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</si>
  <si>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</si>
  <si>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</si>
  <si>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</si>
  <si>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</si>
  <si>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</si>
  <si>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</si>
  <si>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</si>
  <si>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</si>
  <si>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</si>
  <si>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</si>
  <si>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</si>
  <si>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</si>
  <si>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</si>
  <si>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</si>
  <si>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</si>
  <si>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</si>
  <si>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</si>
  <si>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</si>
  <si>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</si>
  <si>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</si>
  <si>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</si>
  <si>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</si>
  <si>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</si>
  <si>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</si>
  <si>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</si>
  <si>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</si>
  <si>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</si>
  <si>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</si>
  <si>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</si>
  <si>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</si>
  <si>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</si>
  <si>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</si>
  <si>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</si>
  <si>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</si>
  <si>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</si>
  <si>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</si>
  <si>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</si>
  <si>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</si>
  <si>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</si>
  <si>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</si>
  <si>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</si>
  <si>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</si>
  <si>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</si>
  <si>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</si>
  <si>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</si>
  <si>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</si>
  <si>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</si>
  <si>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</si>
  <si>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</si>
  <si>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</si>
  <si>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</si>
  <si>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</si>
  <si>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</si>
  <si>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</si>
  <si>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</si>
  <si>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</si>
  <si>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</si>
  <si>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</si>
  <si>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</si>
  <si>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</si>
  <si>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</si>
  <si>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</si>
  <si>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</si>
  <si>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</si>
  <si>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</si>
  <si>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</si>
  <si>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</si>
  <si>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</si>
  <si>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</si>
  <si>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</si>
  <si>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</si>
  <si>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</si>
  <si>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</si>
  <si>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</si>
  <si>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</si>
  <si>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</si>
  <si>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</si>
  <si>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</si>
  <si>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</si>
  <si>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</si>
  <si>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</si>
  <si>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</si>
  <si>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</si>
  <si>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</si>
  <si>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</si>
  <si>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</si>
  <si>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</si>
  <si>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</si>
  <si>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</si>
  <si>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</si>
  <si>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</si>
  <si>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</si>
  <si>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</si>
  <si>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</si>
  <si>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</si>
  <si>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</si>
  <si>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</si>
  <si>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</si>
  <si>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</si>
  <si>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</si>
  <si>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</si>
  <si>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</si>
  <si>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</si>
  <si>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</si>
  <si>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</si>
  <si>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</si>
  <si>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</si>
  <si>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</si>
  <si>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</si>
  <si>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</si>
  <si>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</si>
  <si>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</si>
  <si>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</si>
  <si>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</si>
  <si>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</si>
  <si>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</si>
  <si>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</si>
  <si>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</si>
  <si>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</si>
  <si>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</si>
  <si>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</si>
  <si>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</si>
  <si>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</si>
  <si>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</si>
  <si>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</si>
  <si>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</si>
  <si>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</si>
  <si>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</si>
  <si>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</si>
  <si>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</si>
  <si>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</si>
  <si>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</si>
  <si>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</si>
  <si>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</si>
  <si>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</si>
  <si>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</si>
  <si>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</si>
  <si>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</si>
  <si>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</si>
  <si>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</si>
  <si>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</si>
  <si>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</si>
  <si>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</si>
  <si>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</si>
  <si>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</si>
  <si>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</si>
  <si>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</si>
  <si>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</si>
  <si>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</si>
  <si>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</si>
  <si>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</si>
  <si>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</si>
  <si>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</si>
  <si>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</si>
  <si>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</si>
  <si>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</si>
  <si>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</si>
  <si>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</si>
  <si>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</si>
  <si>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</si>
  <si>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</si>
  <si>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</si>
  <si>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</si>
  <si>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</si>
  <si>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</si>
  <si>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</si>
  <si>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</si>
  <si>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</si>
  <si>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</si>
  <si>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</si>
  <si>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</si>
  <si>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</si>
  <si>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</si>
  <si>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</si>
  <si>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</si>
  <si>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</si>
  <si>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</si>
  <si>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</si>
  <si>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</si>
  <si>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</si>
  <si>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</si>
  <si>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</si>
  <si>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</si>
  <si>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</si>
  <si>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</si>
  <si>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</si>
  <si>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</si>
  <si>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</si>
  <si>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</si>
  <si>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</si>
  <si>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</si>
  <si>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</si>
  <si>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</si>
  <si>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</si>
  <si>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</si>
  <si>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</si>
  <si>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</si>
  <si>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</si>
  <si>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</si>
  <si>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</si>
  <si>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</si>
  <si>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</si>
  <si>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</si>
  <si>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</si>
  <si>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</si>
  <si>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</si>
  <si>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</si>
  <si>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</si>
  <si>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</si>
  <si>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</si>
  <si>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</si>
  <si>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</si>
  <si>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</si>
  <si>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</si>
  <si>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</si>
  <si>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</si>
  <si>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</si>
  <si>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</si>
  <si>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</si>
  <si>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</si>
  <si>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</si>
  <si>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</si>
  <si>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</si>
  <si>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</si>
  <si>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</si>
  <si>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</si>
  <si>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</si>
  <si>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</si>
  <si>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</si>
  <si>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</si>
  <si>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</si>
  <si>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</si>
  <si>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</si>
  <si>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</si>
  <si>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</si>
  <si>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</si>
  <si>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</si>
  <si>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</si>
  <si>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</si>
  <si>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</si>
  <si>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</si>
  <si>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</si>
  <si>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</si>
  <si>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</si>
  <si>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</si>
  <si>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</si>
  <si>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</si>
  <si>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</si>
  <si>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</si>
  <si>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</si>
  <si>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</si>
  <si>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</si>
  <si>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</si>
  <si>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</si>
  <si>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</si>
  <si>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</si>
  <si>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</si>
  <si>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</si>
  <si>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</si>
  <si>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</si>
  <si>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</si>
  <si>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</si>
  <si>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</si>
  <si>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</si>
  <si>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</si>
  <si>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</si>
  <si>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</si>
  <si>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</si>
  <si>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</si>
  <si>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</si>
  <si>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</si>
  <si>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</si>
  <si>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</si>
  <si>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</si>
  <si>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</si>
  <si>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</si>
  <si>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</si>
  <si>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</si>
  <si>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</si>
  <si>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</si>
  <si>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</si>
  <si>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</si>
  <si>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</si>
  <si>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</si>
  <si>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</si>
  <si>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</si>
  <si>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</si>
  <si>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</si>
  <si>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</si>
  <si>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</si>
  <si>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</si>
  <si>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</si>
  <si>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</si>
  <si>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</si>
  <si>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</si>
  <si>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</si>
  <si>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</si>
  <si>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</si>
  <si>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</si>
  <si>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</si>
  <si>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</si>
  <si>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</si>
  <si>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</si>
  <si>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</si>
  <si>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</si>
  <si>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</si>
  <si>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</si>
  <si>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</si>
  <si>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</si>
  <si>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</si>
  <si>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</si>
  <si>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</si>
  <si>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</si>
  <si>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</si>
  <si>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</si>
  <si>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</si>
  <si>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</si>
  <si>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</si>
  <si>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</si>
  <si>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</si>
  <si>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</si>
  <si>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</si>
  <si>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</si>
  <si>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</si>
  <si>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</si>
  <si>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</si>
  <si>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</si>
  <si>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</si>
  <si>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</si>
  <si>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</si>
  <si>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</si>
  <si>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</si>
  <si>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</si>
  <si>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</si>
  <si>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</si>
  <si>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</si>
  <si>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</si>
  <si>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</si>
  <si>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</si>
  <si>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</si>
  <si>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</si>
  <si>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</si>
  <si>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</si>
  <si>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</si>
  <si>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</si>
  <si>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</si>
  <si>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</si>
  <si>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</si>
  <si>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</si>
  <si>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</si>
  <si>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</si>
  <si>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</si>
  <si>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</si>
  <si>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</si>
  <si>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</si>
  <si>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</si>
  <si>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</si>
  <si>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</si>
  <si>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</si>
  <si>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</si>
  <si>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</si>
  <si>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</si>
  <si>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</si>
  <si>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</si>
  <si>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</si>
  <si>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</si>
  <si>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</si>
  <si>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</si>
  <si>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</si>
  <si>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</si>
  <si>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</si>
  <si>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</si>
  <si>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</si>
  <si>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</si>
  <si>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</si>
  <si>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</si>
  <si>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</si>
  <si>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</si>
  <si>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</si>
  <si>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</si>
  <si>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</si>
  <si>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</si>
  <si>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</si>
  <si>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</si>
  <si>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</si>
  <si>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</si>
  <si>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</si>
  <si>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</si>
  <si>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</si>
  <si>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</si>
  <si>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</si>
  <si>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</si>
  <si>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</si>
  <si>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</si>
  <si>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</si>
  <si>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</si>
  <si>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</si>
  <si>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</si>
  <si>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</si>
  <si>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</si>
  <si>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</si>
  <si>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</si>
  <si>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</si>
  <si>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</si>
  <si>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</si>
  <si>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</si>
  <si>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</si>
  <si>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</si>
  <si>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</si>
  <si>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</si>
  <si>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</si>
  <si>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</si>
  <si>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</si>
  <si>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</si>
  <si>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</si>
  <si>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</si>
  <si>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</si>
  <si>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</si>
  <si>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</si>
  <si>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</si>
  <si>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</si>
  <si>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</si>
  <si>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</si>
  <si>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</si>
  <si>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</si>
  <si>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</si>
  <si>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</si>
  <si>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</si>
  <si>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</si>
  <si>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</si>
  <si>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</si>
  <si>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</si>
  <si>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</si>
  <si>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</si>
  <si>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</si>
  <si>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</si>
  <si>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</si>
  <si>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</si>
  <si>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</si>
  <si>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</si>
  <si>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</si>
  <si>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</si>
  <si>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</si>
  <si>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</si>
  <si>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</si>
  <si>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</si>
  <si>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</si>
  <si>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</si>
  <si>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</si>
  <si>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</si>
  <si>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</si>
  <si>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</si>
  <si>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</si>
  <si>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</si>
  <si>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</si>
  <si>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</si>
  <si>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</si>
  <si>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</si>
  <si>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</si>
  <si>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</si>
  <si>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</si>
  <si>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</si>
  <si>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</si>
  <si>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</si>
  <si>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</si>
  <si>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</si>
  <si>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</si>
  <si>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</si>
  <si>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</si>
  <si>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</si>
  <si>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</si>
  <si>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</si>
  <si>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</si>
  <si>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</si>
  <si>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</si>
  <si>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</si>
  <si>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</si>
  <si>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</si>
  <si>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</si>
  <si>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</si>
  <si>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</si>
  <si>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</si>
  <si>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</si>
  <si>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</si>
  <si>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</si>
  <si>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</si>
  <si>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</si>
  <si>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</si>
  <si>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</si>
  <si>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</si>
  <si>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</si>
  <si>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</si>
  <si>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</si>
  <si>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</si>
  <si>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</si>
  <si>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</si>
  <si>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</si>
  <si>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</si>
  <si>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</si>
  <si>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</si>
  <si>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</si>
  <si>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</si>
  <si>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</si>
  <si>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</si>
  <si>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</si>
  <si>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</si>
  <si>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</si>
  <si>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</si>
  <si>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</si>
  <si>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</si>
  <si>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</si>
  <si>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</si>
  <si>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</si>
  <si>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</si>
  <si>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</si>
  <si>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</si>
  <si>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</si>
  <si>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</si>
  <si>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</si>
  <si>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</si>
  <si>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</si>
  <si>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</si>
  <si>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</si>
  <si>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</si>
  <si>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</si>
  <si>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</si>
  <si>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</si>
  <si>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</si>
  <si>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</si>
  <si>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</si>
  <si>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</si>
  <si>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</si>
  <si>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</si>
  <si>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</si>
  <si>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</si>
  <si>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</si>
  <si>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</si>
  <si>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</si>
  <si>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</si>
  <si>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</si>
  <si>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</si>
  <si>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</si>
  <si>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</si>
  <si>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</si>
  <si>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</si>
  <si>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</si>
  <si>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</si>
  <si>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</si>
  <si>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</si>
  <si>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</si>
  <si>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</si>
  <si>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</si>
  <si>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</si>
  <si>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</si>
  <si>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</si>
  <si>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</si>
  <si>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</si>
  <si>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</si>
  <si>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</si>
  <si>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</si>
  <si>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</si>
  <si>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</si>
  <si>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</si>
  <si>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</si>
  <si>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</si>
  <si>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</si>
  <si>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</si>
  <si>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</si>
  <si>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</si>
  <si>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</si>
  <si>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</si>
  <si>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</si>
  <si>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</si>
  <si>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</si>
  <si>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</si>
  <si>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</si>
  <si>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</si>
  <si>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</si>
  <si>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</si>
  <si>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</si>
  <si>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</si>
  <si>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</si>
  <si>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</si>
  <si>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</si>
  <si>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</si>
  <si>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</si>
  <si>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</si>
  <si>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</si>
  <si>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</si>
  <si>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</si>
  <si>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</si>
  <si>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</si>
  <si>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</si>
  <si>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</si>
  <si>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</si>
  <si>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</si>
  <si>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</si>
  <si>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</si>
  <si>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</si>
  <si>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</si>
  <si>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</si>
  <si>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</si>
  <si>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</si>
  <si>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</si>
  <si>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</si>
  <si>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</si>
  <si>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</si>
  <si>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</si>
  <si>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</si>
  <si>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</si>
  <si>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</si>
  <si>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</si>
  <si>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</si>
  <si>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</si>
  <si>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</si>
  <si>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</si>
  <si>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</si>
  <si>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</si>
  <si>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</si>
  <si>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</si>
  <si>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</si>
  <si>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</si>
  <si>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</si>
  <si>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</si>
  <si>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</si>
  <si>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</si>
  <si>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</si>
  <si>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</si>
  <si>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</si>
  <si>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</si>
  <si>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</si>
  <si>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</si>
  <si>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</si>
  <si>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</si>
  <si>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</si>
  <si>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</si>
  <si>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</si>
  <si>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</si>
  <si>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</si>
  <si>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</si>
  <si>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</si>
  <si>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</si>
  <si>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</si>
  <si>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</si>
  <si>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</si>
  <si>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</si>
  <si>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</si>
  <si>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</si>
  <si>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</si>
  <si>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</si>
  <si>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</si>
  <si>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</si>
  <si>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</si>
  <si>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</si>
  <si>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</si>
  <si>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</si>
  <si>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</si>
  <si>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</si>
  <si>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</si>
  <si>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</si>
  <si>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</si>
  <si>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</si>
  <si>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</si>
  <si>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</si>
  <si>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</si>
  <si>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</si>
  <si>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</si>
  <si>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</si>
  <si>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</si>
  <si>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</si>
  <si>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</si>
  <si>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</si>
  <si>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</si>
  <si>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</si>
  <si>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</si>
  <si>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</si>
  <si>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</si>
  <si>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</si>
  <si>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</si>
  <si>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</si>
  <si>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</si>
  <si>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</si>
  <si>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</si>
  <si>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</si>
  <si>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</si>
  <si>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</si>
  <si>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</si>
  <si>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</si>
  <si>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</si>
  <si>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</si>
  <si>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</si>
  <si>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</si>
  <si>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</si>
  <si>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</si>
  <si>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</si>
  <si>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</si>
  <si>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</si>
  <si>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</si>
  <si>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</si>
  <si>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</si>
  <si>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</si>
  <si>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</si>
  <si>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</si>
  <si>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</si>
  <si>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</si>
  <si>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</si>
  <si>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</si>
  <si>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</si>
  <si>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</si>
  <si>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</si>
  <si>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</si>
  <si>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</si>
  <si>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</si>
  <si>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</si>
  <si>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</si>
  <si>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</si>
  <si>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</si>
  <si>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</si>
  <si>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</si>
  <si>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</si>
  <si>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</si>
  <si>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</si>
  <si>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</si>
  <si>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</si>
  <si>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</si>
  <si>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</si>
  <si>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</si>
  <si>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</si>
  <si>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</si>
  <si>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</si>
  <si>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</si>
  <si>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</si>
  <si>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</si>
  <si>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</si>
  <si>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</si>
  <si>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</si>
  <si>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</si>
  <si>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</si>
  <si>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</si>
  <si>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</si>
  <si>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</si>
  <si>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</si>
  <si>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</si>
  <si>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</si>
  <si>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</si>
  <si>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</si>
  <si>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</si>
  <si>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</si>
  <si>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</si>
  <si>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</si>
  <si>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</si>
  <si>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</si>
  <si>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</si>
  <si>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</si>
  <si>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</si>
  <si>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</si>
  <si>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</si>
  <si>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</si>
  <si>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</si>
  <si>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</si>
  <si>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</si>
  <si>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</si>
  <si>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</si>
  <si>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</si>
  <si>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</si>
  <si>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</si>
  <si>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</si>
  <si>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</si>
  <si>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</si>
  <si>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</si>
  <si>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</si>
  <si>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</si>
  <si>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</si>
  <si>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</si>
  <si>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</si>
  <si>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</si>
  <si>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</si>
  <si>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</si>
  <si>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</si>
  <si>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</si>
  <si>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</si>
  <si>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</si>
  <si>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</si>
  <si>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</si>
  <si>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</si>
  <si>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</si>
  <si>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</si>
  <si>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</si>
  <si>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</si>
  <si>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</si>
  <si>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</si>
  <si>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</si>
  <si>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</si>
  <si>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</si>
  <si>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</si>
  <si>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</si>
  <si>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</si>
  <si>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</si>
  <si>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</si>
  <si>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</si>
  <si>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</si>
  <si>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</si>
  <si>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</si>
  <si>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</si>
  <si>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</si>
  <si>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</si>
  <si>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</si>
  <si>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</si>
  <si>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</si>
  <si>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</si>
  <si>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</si>
  <si>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</si>
  <si>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</si>
  <si>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</si>
  <si>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</si>
  <si>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</si>
  <si>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</si>
  <si>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</si>
  <si>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</si>
  <si>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</si>
  <si>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</si>
  <si>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</si>
  <si>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</si>
  <si>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</si>
  <si>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</si>
  <si>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</si>
  <si>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</si>
  <si>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</si>
  <si>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</si>
  <si>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</si>
  <si>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</si>
  <si>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</si>
  <si>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</si>
  <si>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</si>
  <si>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</si>
  <si>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</si>
  <si>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</si>
  <si>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</si>
  <si>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</si>
  <si>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</si>
  <si>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</si>
  <si>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</si>
  <si>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</si>
  <si>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</si>
  <si>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</si>
  <si>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</si>
  <si>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</si>
  <si>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</si>
  <si>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</si>
  <si>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</si>
  <si>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</si>
  <si>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</si>
  <si>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</si>
  <si>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</si>
  <si>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</si>
  <si>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</si>
  <si>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</si>
  <si>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</si>
  <si>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</si>
  <si>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</si>
  <si>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</si>
  <si>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</si>
  <si>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</si>
  <si>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</si>
  <si>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</si>
  <si>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</si>
  <si>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</si>
  <si>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</si>
  <si>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</si>
  <si>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</si>
  <si>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</si>
  <si>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</si>
  <si>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</si>
  <si>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</si>
  <si>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</si>
  <si>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</si>
  <si>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</si>
  <si>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</si>
  <si>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</si>
  <si>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</si>
  <si>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</si>
  <si>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</si>
  <si>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</si>
  <si>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</si>
  <si>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</si>
  <si>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</si>
  <si>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</si>
  <si>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</si>
  <si>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</si>
  <si>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</si>
  <si>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</si>
  <si>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</si>
  <si>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</si>
  <si>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</si>
  <si>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</si>
  <si>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</si>
  <si>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</si>
  <si>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</si>
  <si>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</si>
  <si>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</si>
  <si>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</si>
  <si>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</si>
  <si>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</si>
  <si>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</si>
  <si>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</si>
  <si>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</si>
  <si>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</si>
  <si>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</si>
  <si>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</si>
  <si>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</si>
  <si>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</si>
  <si>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</si>
  <si>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</si>
  <si>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</si>
  <si>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</si>
  <si>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</si>
  <si>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</si>
  <si>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</si>
  <si>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</si>
  <si>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</si>
  <si>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</si>
  <si>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</si>
  <si>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</si>
  <si>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</si>
  <si>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</si>
  <si>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</si>
  <si>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</si>
  <si>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</si>
  <si>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</si>
  <si>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</si>
  <si>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</si>
  <si>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</si>
  <si>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</si>
  <si>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</si>
  <si>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</si>
  <si>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</si>
  <si>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</si>
  <si>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</si>
  <si>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</si>
  <si>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</si>
  <si>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</si>
  <si>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</si>
  <si>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</si>
  <si>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</si>
  <si>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</si>
  <si>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</si>
  <si>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</si>
  <si>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</si>
  <si>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</si>
  <si>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</si>
  <si>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</si>
  <si>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</si>
  <si>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</si>
  <si>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</si>
  <si>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</si>
  <si>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</si>
  <si>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</si>
  <si>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</si>
  <si>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</si>
  <si>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</si>
  <si>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</si>
  <si>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</si>
  <si>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</si>
  <si>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</si>
  <si>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</si>
  <si>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</si>
  <si>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</si>
  <si>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</si>
  <si>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</si>
  <si>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</si>
  <si>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</si>
  <si>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</si>
  <si>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</si>
  <si>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</si>
  <si>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</si>
  <si>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</si>
  <si>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</si>
  <si>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</si>
  <si>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</si>
  <si>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</si>
  <si>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</si>
  <si>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</si>
  <si>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</si>
  <si>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</si>
  <si>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</si>
  <si>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</si>
  <si>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</si>
  <si>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</si>
  <si>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</si>
  <si>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</si>
  <si>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</si>
  <si>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</si>
  <si>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</si>
  <si>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</si>
  <si>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</si>
  <si>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</si>
  <si>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</si>
  <si>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</si>
  <si>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</si>
  <si>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</si>
  <si>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</si>
  <si>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</si>
  <si>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</si>
  <si>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</si>
  <si>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</si>
  <si>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</si>
  <si>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</si>
  <si>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</si>
  <si>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</si>
  <si>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</si>
  <si>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</si>
  <si>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</si>
  <si>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</si>
  <si>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</si>
  <si>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</si>
  <si>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</si>
  <si>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</si>
  <si>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</si>
  <si>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</si>
  <si>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</si>
  <si>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</si>
  <si>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</si>
  <si>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</si>
  <si>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</si>
  <si>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</si>
  <si>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</si>
  <si>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</si>
  <si>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</si>
  <si>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</si>
  <si>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</si>
  <si>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</si>
  <si>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</si>
  <si>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</si>
  <si>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</si>
  <si>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</si>
  <si>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</si>
  <si>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</si>
  <si>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</si>
  <si>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</si>
  <si>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</si>
  <si>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</si>
  <si>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</si>
  <si>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</si>
  <si>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</si>
  <si>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</si>
  <si>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</si>
  <si>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</si>
  <si>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</si>
  <si>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</si>
  <si>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</si>
  <si>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</si>
  <si>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</si>
  <si>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</si>
  <si>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</si>
  <si>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</si>
  <si>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</si>
  <si>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</si>
  <si>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</si>
  <si>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</si>
  <si>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</si>
  <si>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</si>
  <si>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</si>
  <si>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</si>
  <si>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</si>
  <si>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</si>
  <si>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</si>
  <si>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</si>
  <si>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</si>
  <si>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</si>
  <si>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</si>
  <si>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</si>
  <si>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</si>
  <si>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</si>
  <si>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</si>
  <si>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</si>
  <si>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</si>
  <si>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</si>
  <si>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</si>
  <si>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</si>
  <si>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</si>
  <si>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</si>
  <si>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</si>
  <si>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</si>
  <si>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</si>
  <si>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</si>
  <si>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</si>
  <si>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</si>
  <si>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</si>
  <si>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</si>
  <si>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</si>
  <si>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</si>
  <si>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</si>
  <si>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</si>
  <si>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</si>
  <si>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</si>
  <si>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</si>
  <si>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</si>
  <si>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</si>
  <si>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</si>
  <si>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</si>
  <si>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</si>
  <si>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</si>
  <si>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</si>
  <si>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</si>
  <si>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</si>
  <si>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</si>
  <si>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</si>
  <si>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</si>
  <si>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</si>
  <si>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</si>
  <si>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</si>
  <si>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</si>
  <si>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</si>
  <si>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</si>
  <si>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</si>
  <si>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</si>
  <si>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</si>
  <si>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</si>
  <si>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</si>
  <si>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</si>
  <si>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</si>
  <si>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</si>
  <si>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</si>
  <si>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</si>
  <si>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</si>
  <si>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</si>
  <si>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</si>
  <si>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</si>
  <si>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</si>
  <si>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</si>
  <si>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</si>
  <si>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</si>
  <si>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</si>
  <si>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</si>
  <si>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</si>
  <si>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</si>
  <si>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</si>
  <si>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</si>
  <si>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</si>
  <si>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</si>
  <si>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</si>
  <si>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</si>
  <si>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</si>
  <si>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</si>
  <si>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</si>
  <si>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</si>
  <si>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</si>
  <si>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</si>
  <si>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</si>
  <si>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</si>
  <si>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</si>
  <si>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</si>
  <si>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</si>
  <si>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</si>
  <si>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</si>
  <si>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</si>
  <si>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</si>
  <si>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</si>
  <si>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</si>
  <si>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</si>
  <si>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</si>
  <si>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</si>
  <si>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</si>
  <si>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</si>
  <si>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</si>
  <si>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</si>
  <si>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</si>
  <si>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</si>
  <si>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</si>
  <si>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</si>
  <si>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</si>
  <si>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</si>
  <si>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</si>
  <si>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</si>
  <si>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</si>
  <si>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</si>
  <si>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</si>
  <si>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</si>
  <si>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</si>
  <si>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</si>
  <si>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</si>
  <si>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</si>
  <si>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</si>
  <si>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</si>
  <si>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</si>
  <si>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</si>
  <si>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</si>
  <si>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</si>
  <si>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</si>
  <si>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</si>
  <si>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</si>
  <si>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</si>
  <si>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</si>
  <si>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</si>
  <si>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</si>
  <si>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</si>
  <si>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</si>
  <si>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</si>
  <si>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</si>
  <si>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</si>
  <si>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</si>
  <si>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</si>
  <si>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</si>
  <si>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</si>
  <si>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</si>
  <si>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</si>
  <si>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</si>
  <si>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</si>
  <si>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</si>
  <si>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</si>
  <si>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</si>
  <si>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</si>
  <si>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</si>
  <si>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</si>
  <si>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</si>
  <si>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</si>
  <si>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</si>
  <si>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</si>
  <si>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</si>
  <si>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</si>
  <si>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</si>
  <si>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</si>
  <si>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</si>
  <si>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</si>
  <si>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</si>
  <si>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</si>
  <si>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</si>
  <si>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</si>
  <si>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</si>
  <si>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</si>
  <si>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</si>
  <si>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</si>
  <si>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</si>
  <si>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</si>
  <si>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</si>
  <si>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</si>
  <si>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</si>
  <si>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</si>
  <si>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</si>
  <si>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</si>
  <si>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</si>
  <si>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</si>
  <si>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</si>
  <si>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</si>
  <si>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</si>
  <si>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</si>
  <si>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</si>
  <si>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</si>
  <si>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</si>
  <si>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</si>
  <si>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</si>
  <si>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</si>
  <si>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</si>
  <si>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</si>
  <si>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</si>
  <si>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</si>
  <si>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</si>
  <si>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</si>
  <si>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</si>
  <si>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</si>
  <si>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</si>
  <si>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</si>
  <si>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</si>
  <si>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</si>
  <si>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</si>
  <si>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</si>
  <si>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</si>
  <si>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</si>
  <si>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</si>
  <si>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</si>
  <si>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</si>
  <si>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</si>
  <si>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</si>
  <si>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</si>
  <si>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</si>
  <si>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</si>
  <si>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</si>
  <si>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</si>
  <si>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</si>
  <si>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</si>
  <si>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</si>
  <si>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</si>
  <si>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</si>
  <si>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</si>
  <si>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</si>
  <si>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</si>
  <si>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</si>
  <si>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</si>
  <si>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</si>
  <si>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</si>
  <si>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</si>
  <si>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</si>
  <si>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</si>
  <si>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</si>
  <si>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</si>
  <si>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</si>
  <si>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</si>
  <si>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</si>
  <si>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</si>
  <si>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</si>
  <si>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</si>
  <si>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</si>
  <si>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</si>
  <si>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</si>
  <si>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</si>
  <si>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</si>
  <si>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</si>
  <si>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</si>
  <si>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</si>
  <si>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</si>
  <si>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</si>
  <si>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</si>
  <si>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</si>
  <si>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</si>
  <si>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</si>
  <si>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</si>
  <si>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</si>
  <si>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</si>
  <si>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</si>
  <si>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</si>
  <si>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</si>
  <si>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</si>
  <si>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</si>
  <si>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</si>
  <si>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</si>
  <si>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</si>
  <si>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</si>
  <si>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</si>
  <si>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</si>
  <si>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</si>
  <si>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</si>
  <si>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</si>
  <si>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</si>
  <si>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</si>
  <si>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</si>
  <si>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</si>
  <si>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</si>
  <si>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</si>
  <si>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</si>
  <si>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</si>
  <si>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</si>
  <si>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</si>
  <si>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</si>
  <si>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</si>
  <si>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</si>
  <si>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</si>
  <si>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</si>
  <si>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</si>
  <si>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</si>
  <si>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</si>
  <si>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</si>
  <si>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</si>
  <si>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</si>
  <si>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</si>
  <si>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</si>
  <si>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</si>
  <si>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</si>
  <si>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</si>
  <si>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</si>
  <si>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</si>
  <si>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</si>
  <si>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</si>
  <si>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</si>
  <si>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</si>
  <si>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</si>
  <si>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</si>
  <si>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</si>
  <si>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</si>
  <si>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</si>
  <si>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</si>
  <si>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</si>
  <si>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</si>
  <si>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</si>
  <si>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</si>
  <si>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</si>
  <si>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</si>
  <si>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</si>
  <si>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</si>
  <si>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</si>
  <si>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</si>
  <si>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</si>
  <si>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</si>
  <si>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</si>
  <si>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</si>
  <si>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</si>
  <si>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</si>
  <si>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</si>
  <si>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</si>
  <si>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</si>
  <si>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</si>
  <si>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</si>
  <si>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</si>
  <si>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</si>
  <si>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</si>
  <si>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</si>
  <si>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</si>
  <si>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</si>
  <si>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</si>
  <si>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</si>
  <si>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</si>
  <si>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</si>
  <si>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</si>
  <si>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</si>
  <si>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</si>
  <si>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</si>
  <si>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</si>
  <si>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</si>
  <si>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</si>
  <si>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</si>
  <si>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</si>
  <si>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</si>
  <si>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</si>
  <si>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</si>
  <si>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</si>
  <si>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</si>
  <si>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</si>
  <si>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</si>
  <si>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</si>
  <si>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</si>
  <si>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</si>
  <si>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</si>
  <si>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</si>
  <si>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</si>
  <si>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</si>
  <si>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</si>
  <si>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</si>
  <si>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</si>
  <si>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</si>
  <si>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</si>
  <si>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</si>
  <si>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</si>
  <si>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</si>
  <si>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</si>
  <si>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</si>
  <si>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</si>
  <si>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</si>
  <si>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</si>
  <si>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</si>
  <si>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</si>
  <si>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</si>
  <si>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</si>
  <si>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</si>
  <si>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</si>
  <si>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</si>
  <si>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</si>
  <si>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</si>
  <si>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</si>
  <si>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</si>
  <si>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</si>
  <si>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</si>
  <si>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</si>
  <si>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</si>
  <si>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</si>
  <si>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</si>
  <si>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</si>
  <si>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</si>
  <si>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</si>
  <si>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</si>
  <si>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</si>
  <si>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</si>
  <si>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</si>
  <si>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</si>
  <si>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</si>
  <si>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</si>
  <si>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</si>
  <si>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</si>
  <si>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</si>
  <si>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</si>
  <si>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</si>
  <si>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</si>
  <si>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</si>
  <si>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</si>
  <si>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</si>
  <si>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</si>
  <si>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</si>
  <si>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</si>
  <si>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</si>
  <si>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</si>
  <si>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</si>
  <si>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</si>
  <si>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</si>
  <si>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</si>
  <si>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</si>
  <si>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</si>
  <si>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</si>
  <si>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</si>
  <si>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</si>
  <si>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</si>
  <si>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</si>
  <si>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</si>
  <si>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</si>
  <si>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</si>
  <si>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</si>
  <si>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</si>
  <si>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</si>
  <si>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</si>
  <si>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</si>
  <si>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</si>
  <si>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</si>
  <si>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</si>
  <si>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</si>
  <si>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</si>
  <si>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</si>
  <si>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</si>
  <si>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</si>
  <si>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</si>
  <si>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</si>
  <si>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</si>
  <si>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</si>
  <si>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</si>
  <si>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</si>
  <si>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</si>
  <si>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</si>
  <si>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</si>
  <si>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</si>
  <si>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</si>
  <si>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</si>
  <si>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</si>
  <si>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</si>
  <si>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</si>
  <si>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</si>
  <si>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</si>
  <si>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</si>
  <si>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</si>
  <si>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</si>
  <si>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</si>
  <si>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</si>
  <si>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</si>
  <si>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</si>
  <si>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</si>
  <si>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</si>
  <si>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</si>
  <si>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</si>
  <si>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</si>
  <si>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</si>
  <si>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</si>
  <si>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</si>
  <si>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</si>
  <si>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</si>
  <si>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</si>
  <si>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</si>
  <si>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</si>
  <si>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</si>
  <si>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</si>
  <si>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</si>
  <si>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</si>
  <si>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</si>
  <si>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</si>
  <si>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</si>
  <si>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</si>
  <si>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</si>
  <si>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</si>
  <si>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</si>
  <si>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</si>
  <si>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</si>
  <si>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</si>
  <si>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</si>
  <si>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</si>
  <si>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</si>
  <si>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</si>
  <si>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</si>
  <si>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</si>
  <si>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</si>
  <si>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</si>
  <si>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</si>
  <si>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</si>
  <si>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</si>
  <si>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</si>
  <si>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</si>
  <si>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</si>
  <si>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</si>
  <si>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</si>
  <si>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</si>
  <si>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</si>
  <si>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</si>
  <si>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</si>
  <si>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</si>
  <si>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</si>
  <si>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</si>
  <si>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</si>
  <si>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</si>
  <si>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</si>
  <si>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</si>
  <si>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</si>
  <si>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</si>
  <si>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</si>
  <si>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</si>
  <si>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</si>
  <si>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</si>
  <si>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</si>
  <si>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</si>
  <si>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</si>
  <si>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</si>
  <si>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</si>
  <si>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</si>
  <si>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</si>
  <si>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</si>
  <si>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</si>
  <si>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</si>
  <si>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</si>
  <si>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</si>
  <si>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</si>
  <si>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</si>
  <si>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</si>
  <si>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</si>
  <si>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</si>
  <si>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</si>
  <si>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</si>
  <si>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</si>
  <si>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</si>
  <si>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</si>
  <si>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</si>
  <si>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</si>
  <si>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</si>
  <si>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</si>
  <si>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</si>
  <si>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</si>
  <si>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</si>
  <si>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</si>
  <si>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</si>
  <si>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</si>
  <si>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</si>
  <si>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</si>
  <si>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</si>
  <si>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</si>
  <si>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</si>
  <si>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</si>
  <si>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</si>
  <si>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</si>
  <si>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</si>
  <si>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</si>
  <si>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</si>
  <si>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</si>
  <si>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</si>
  <si>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</si>
  <si>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</si>
  <si>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</si>
  <si>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</si>
  <si>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</si>
  <si>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</si>
  <si>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</si>
  <si>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</si>
  <si>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</si>
  <si>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</si>
  <si>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</si>
  <si>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</si>
  <si>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</si>
  <si>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</si>
  <si>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</si>
  <si>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</si>
  <si>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</si>
  <si>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</si>
  <si>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</si>
  <si>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</si>
  <si>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</si>
  <si>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</si>
  <si>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</si>
  <si>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</si>
  <si>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</si>
  <si>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</si>
  <si>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</si>
  <si>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</si>
  <si>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</si>
  <si>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</si>
  <si>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</si>
  <si>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</si>
  <si>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</si>
  <si>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</si>
  <si>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</si>
  <si>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</si>
  <si>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</si>
  <si>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</si>
  <si>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</si>
  <si>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</si>
  <si>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</si>
  <si>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</si>
  <si>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</si>
  <si>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</si>
  <si>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</si>
  <si>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</si>
  <si>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</si>
  <si>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</si>
  <si>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</si>
  <si>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</si>
  <si>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</si>
  <si>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</si>
  <si>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</si>
  <si>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</si>
  <si>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</si>
  <si>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</si>
  <si>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</si>
  <si>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</si>
  <si>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</si>
  <si>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</si>
  <si>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</si>
  <si>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</si>
  <si>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</si>
  <si>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</si>
  <si>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</si>
  <si>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</si>
  <si>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</si>
  <si>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</si>
  <si>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</si>
  <si>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</si>
  <si>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</si>
  <si>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</si>
  <si>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</si>
  <si>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</si>
  <si>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</si>
  <si>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</si>
  <si>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</si>
  <si>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</si>
  <si>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</si>
  <si>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</si>
  <si>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</si>
  <si>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</si>
  <si>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</si>
  <si>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</si>
  <si>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</si>
  <si>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</si>
  <si>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</si>
  <si>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</si>
  <si>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</si>
  <si>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</si>
  <si>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</si>
  <si>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</si>
  <si>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</si>
  <si>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</si>
  <si>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</si>
  <si>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</si>
  <si>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</si>
  <si>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</si>
  <si>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</si>
  <si>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</si>
  <si>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</si>
  <si>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</si>
  <si>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</si>
  <si>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</si>
  <si>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</si>
  <si>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</si>
  <si>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</si>
  <si>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</si>
  <si>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</si>
  <si>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</si>
  <si>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</si>
  <si>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</si>
  <si>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</si>
  <si>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</si>
  <si>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</si>
  <si>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</si>
  <si>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</si>
  <si>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</si>
  <si>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</si>
  <si>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</si>
  <si>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</si>
  <si>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</si>
  <si>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</si>
  <si>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</si>
  <si>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</si>
  <si>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</si>
  <si>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</si>
  <si>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</si>
  <si>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</si>
  <si>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</si>
  <si>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</si>
  <si>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</si>
  <si>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</si>
  <si>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</si>
  <si>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</si>
  <si>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</si>
  <si>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</si>
  <si>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</si>
  <si>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</si>
  <si>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</si>
  <si>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</si>
  <si>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</si>
  <si>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</si>
  <si>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</si>
  <si>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</si>
  <si>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</si>
  <si>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</si>
  <si>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</si>
  <si>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</si>
  <si>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</si>
  <si>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</si>
  <si>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</si>
  <si>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</si>
  <si>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</si>
  <si>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</si>
  <si>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</si>
  <si>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</si>
  <si>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</si>
  <si>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</si>
  <si>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</si>
  <si>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</si>
  <si>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</si>
  <si>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</si>
  <si>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</si>
  <si>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</si>
  <si>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</si>
  <si>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</si>
  <si>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</si>
  <si>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</si>
  <si>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</si>
  <si>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</si>
  <si>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</si>
  <si>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</si>
  <si>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</si>
  <si>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</si>
  <si>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</si>
  <si>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</si>
  <si>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</si>
  <si>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</si>
  <si>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</si>
  <si>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</si>
  <si>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</si>
  <si>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</si>
  <si>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</si>
  <si>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</si>
  <si>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</si>
  <si>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</si>
  <si>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</si>
  <si>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</si>
  <si>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</si>
  <si>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</si>
  <si>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</si>
  <si>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</si>
  <si>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</si>
  <si>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</si>
  <si>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</si>
  <si>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</si>
  <si>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</si>
  <si>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</si>
  <si>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</si>
  <si>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</si>
  <si>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</si>
  <si>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</si>
  <si>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</si>
  <si>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</si>
  <si>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</si>
  <si>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</si>
  <si>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</si>
  <si>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</si>
  <si>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</si>
  <si>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</si>
  <si>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</si>
  <si>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</si>
  <si>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</si>
  <si>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</si>
  <si>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</si>
  <si>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</si>
  <si>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</si>
  <si>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</si>
  <si>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</si>
  <si>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</si>
  <si>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</si>
  <si>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</si>
  <si>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</si>
  <si>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</si>
  <si>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</si>
  <si>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</si>
  <si>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</si>
  <si>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</si>
  <si>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</si>
  <si>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</si>
  <si>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</si>
  <si>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</si>
  <si>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</si>
  <si>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</si>
  <si>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</si>
  <si>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</si>
  <si>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</si>
  <si>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</si>
  <si>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</si>
  <si>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</si>
  <si>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</si>
  <si>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</si>
  <si>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</si>
  <si>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</si>
  <si>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</si>
  <si>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</si>
  <si>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</si>
  <si>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</si>
  <si>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</si>
  <si>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</si>
  <si>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</si>
  <si>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</si>
  <si>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</si>
  <si>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</si>
  <si>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</si>
  <si>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</si>
  <si>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</si>
  <si>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</si>
  <si>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</si>
  <si>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</si>
  <si>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</si>
  <si>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</si>
  <si>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</si>
  <si>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</si>
  <si>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</si>
  <si>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</si>
  <si>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</si>
  <si>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</si>
  <si>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</si>
  <si>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</si>
  <si>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</si>
  <si>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</si>
  <si>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</si>
  <si>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</si>
  <si>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</si>
  <si>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</si>
  <si>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</si>
  <si>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</si>
  <si>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</si>
  <si>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</si>
  <si>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</si>
  <si>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</si>
  <si>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</si>
  <si>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</si>
  <si>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</si>
  <si>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</si>
  <si>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</si>
  <si>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</si>
  <si>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</si>
  <si>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</si>
  <si>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</si>
  <si>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</si>
  <si>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</si>
  <si>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</si>
  <si>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</si>
  <si>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</si>
  <si>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</si>
  <si>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</si>
  <si>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</si>
  <si>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</si>
  <si>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</si>
  <si>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</si>
  <si>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</si>
  <si>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</si>
  <si>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</si>
  <si>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</si>
  <si>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</si>
  <si>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</si>
  <si>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</si>
  <si>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</si>
  <si>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</si>
  <si>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</si>
  <si>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</si>
  <si>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</si>
  <si>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</si>
  <si>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</si>
  <si>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</si>
  <si>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</si>
  <si>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</si>
  <si>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</si>
  <si>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</si>
  <si>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</si>
  <si>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</si>
  <si>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</si>
  <si>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</si>
  <si>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</si>
  <si>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</si>
  <si>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</si>
  <si>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</si>
  <si>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</si>
  <si>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</si>
  <si>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</si>
  <si>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</si>
  <si>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</si>
  <si>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</si>
  <si>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</si>
  <si>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</si>
  <si>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</si>
  <si>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</si>
  <si>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</si>
  <si>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</si>
  <si>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</si>
  <si>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</si>
  <si>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</si>
  <si>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</si>
  <si>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</si>
  <si>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</si>
  <si>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</si>
  <si>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</si>
  <si>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</si>
  <si>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</si>
  <si>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</si>
  <si>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</si>
  <si>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</si>
  <si>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</si>
  <si>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</si>
  <si>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</si>
  <si>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</si>
  <si>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</si>
  <si>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</si>
  <si>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</si>
  <si>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</si>
  <si>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</si>
  <si>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</si>
  <si>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</si>
  <si>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</si>
  <si>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</si>
  <si>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</si>
  <si>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</si>
  <si>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</si>
  <si>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</si>
  <si>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</si>
  <si>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</si>
  <si>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</si>
  <si>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</si>
  <si>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</si>
  <si>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</si>
  <si>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</si>
  <si>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</si>
  <si>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</si>
  <si>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</si>
  <si>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</si>
  <si>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</si>
  <si>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</si>
  <si>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</si>
  <si>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</si>
  <si>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</si>
  <si>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</si>
  <si>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</si>
  <si>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</si>
  <si>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</si>
  <si>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</si>
  <si>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</si>
  <si>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</si>
  <si>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</si>
  <si>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</si>
  <si>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</si>
  <si>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</si>
  <si>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</si>
  <si>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</si>
  <si>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</si>
  <si>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</si>
  <si>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</si>
  <si>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</si>
  <si>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</si>
  <si>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</si>
  <si>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</si>
  <si>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</si>
  <si>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</si>
  <si>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</si>
  <si>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</si>
  <si>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</si>
  <si>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</si>
  <si>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</si>
  <si>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</si>
  <si>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</si>
  <si>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</si>
  <si>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</si>
  <si>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</si>
  <si>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</si>
  <si>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</si>
  <si>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</si>
  <si>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</si>
  <si>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</si>
  <si>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</si>
  <si>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</si>
  <si>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</si>
  <si>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</si>
  <si>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</si>
  <si>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</si>
  <si>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</si>
  <si>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</si>
  <si>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</si>
  <si>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</si>
  <si>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</si>
  <si>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</si>
  <si>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</si>
  <si>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</si>
  <si>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</si>
  <si>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</si>
  <si>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</si>
  <si>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</si>
  <si>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</si>
  <si>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</si>
  <si>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</si>
  <si>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</si>
  <si>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</si>
  <si>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</si>
  <si>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</si>
  <si>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</si>
  <si>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</si>
  <si>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</si>
  <si>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</si>
  <si>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</si>
  <si>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</si>
  <si>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</si>
  <si>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</si>
  <si>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</si>
  <si>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</si>
  <si>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</si>
  <si>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</si>
  <si>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</si>
  <si>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</si>
  <si>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</si>
  <si>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</si>
  <si>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</si>
  <si>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</si>
  <si>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</si>
  <si>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</si>
  <si>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</si>
  <si>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</si>
  <si>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</si>
  <si>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</si>
  <si>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</si>
  <si>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</si>
  <si>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</si>
  <si>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</si>
  <si>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</si>
  <si>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</si>
  <si>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</si>
  <si>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</si>
  <si>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</si>
  <si>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</si>
  <si>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</si>
  <si>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</si>
  <si>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</si>
  <si>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</si>
  <si>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</si>
  <si>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</si>
  <si>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</si>
  <si>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</si>
  <si>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</si>
  <si>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</si>
  <si>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</si>
  <si>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</si>
  <si>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</si>
  <si>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</si>
  <si>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</si>
  <si>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</si>
  <si>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</si>
  <si>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</si>
  <si>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</si>
  <si>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</si>
  <si>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</si>
  <si>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</si>
  <si>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</si>
  <si>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</si>
  <si>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</si>
  <si>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</si>
  <si>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</si>
  <si>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</si>
  <si>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</si>
  <si>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</si>
  <si>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</si>
  <si>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</si>
  <si>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</si>
  <si>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</si>
  <si>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</si>
  <si>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</si>
  <si>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</si>
  <si>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</si>
  <si>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</si>
  <si>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</si>
  <si>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</si>
  <si>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</si>
  <si>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</si>
  <si>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</si>
  <si>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</si>
  <si>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</si>
  <si>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</si>
  <si>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</si>
  <si>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</si>
  <si>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</si>
  <si>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</si>
  <si>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</si>
  <si>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</si>
  <si>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</si>
  <si>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</si>
  <si>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</si>
  <si>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</si>
  <si>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</si>
  <si>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</si>
  <si>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</si>
  <si>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</si>
  <si>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</si>
  <si>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</si>
  <si>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</si>
  <si>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</si>
  <si>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</si>
  <si>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</si>
  <si>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</si>
  <si>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</si>
  <si>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</si>
  <si>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</si>
  <si>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</si>
  <si>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</si>
  <si>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</si>
  <si>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</si>
  <si>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</si>
  <si>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</si>
  <si>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</si>
  <si>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</si>
  <si>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</si>
  <si>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</si>
  <si>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</si>
  <si>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</si>
  <si>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</si>
  <si>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</si>
  <si>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</si>
  <si>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</si>
  <si>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</si>
  <si>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</si>
  <si>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</si>
  <si>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</si>
  <si>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</si>
  <si>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</si>
  <si>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</si>
  <si>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</si>
  <si>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</si>
  <si>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</si>
  <si>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</si>
  <si>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</si>
  <si>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</si>
  <si>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</si>
  <si>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</si>
  <si>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</si>
  <si>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</si>
  <si>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</si>
  <si>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</si>
  <si>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</si>
  <si>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</si>
  <si>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</si>
  <si>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</si>
  <si>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</si>
  <si>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</si>
  <si>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</si>
  <si>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</si>
  <si>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</si>
  <si>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</si>
  <si>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</si>
  <si>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</si>
  <si>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</si>
  <si>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</si>
  <si>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</si>
  <si>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</si>
  <si>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</si>
  <si>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</si>
  <si>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</si>
  <si>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</si>
  <si>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</si>
  <si>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</si>
  <si>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</si>
  <si>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</si>
  <si>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</si>
  <si>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</si>
  <si>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</si>
  <si>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</si>
  <si>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</si>
  <si>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</si>
  <si>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</si>
  <si>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</si>
  <si>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</si>
  <si>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</si>
  <si>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</si>
  <si>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</si>
  <si>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</si>
  <si>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</si>
  <si>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</si>
  <si>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</si>
  <si>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</si>
  <si>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</si>
  <si>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</si>
  <si>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</si>
  <si>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</si>
  <si>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</si>
  <si>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</si>
  <si>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</si>
  <si>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</si>
  <si>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</si>
  <si>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</si>
  <si>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</si>
  <si>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</si>
  <si>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</si>
  <si>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</si>
  <si>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</si>
  <si>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</si>
  <si>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</si>
  <si>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</si>
  <si>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</si>
  <si>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</si>
  <si>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</si>
  <si>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</si>
  <si>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</si>
  <si>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</si>
  <si>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</si>
  <si>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</si>
  <si>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</si>
  <si>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</si>
  <si>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</si>
  <si>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</si>
  <si>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</si>
  <si>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</si>
  <si>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</si>
  <si>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</si>
  <si>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</si>
  <si>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</si>
  <si>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</si>
  <si>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</si>
  <si>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</si>
  <si>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</si>
  <si>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</si>
  <si>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</si>
  <si>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</si>
  <si>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</si>
  <si>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</si>
  <si>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</si>
  <si>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</si>
  <si>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</si>
  <si>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</si>
  <si>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</si>
  <si>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</si>
  <si>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</si>
  <si>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</si>
  <si>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</si>
  <si>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</si>
  <si>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</si>
  <si>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</si>
  <si>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</si>
  <si>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</si>
  <si>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</si>
  <si>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</si>
  <si>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</si>
  <si>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</si>
  <si>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</si>
  <si>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</si>
  <si>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</si>
  <si>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</si>
  <si>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</si>
  <si>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</si>
  <si>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</si>
  <si>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</si>
  <si>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</si>
  <si>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</si>
  <si>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</si>
  <si>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</si>
  <si>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</si>
  <si>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</si>
  <si>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</si>
  <si>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</si>
  <si>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</si>
  <si>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</si>
  <si>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</si>
  <si>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</si>
  <si>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</si>
  <si>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</si>
  <si>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</si>
  <si>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</si>
  <si>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</si>
  <si>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</si>
  <si>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</si>
  <si>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</si>
  <si>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</si>
  <si>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</si>
  <si>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</si>
  <si>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</si>
  <si>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</si>
  <si>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</si>
  <si>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</si>
  <si>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</si>
  <si>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</si>
  <si>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</si>
  <si>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</si>
  <si>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</si>
  <si>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</si>
  <si>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</si>
  <si>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</si>
  <si>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</si>
  <si>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</si>
  <si>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</si>
  <si>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</si>
  <si>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</si>
  <si>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</si>
  <si>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</si>
  <si>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</si>
  <si>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</si>
  <si>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</si>
  <si>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</si>
  <si>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</si>
  <si>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</si>
  <si>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</si>
  <si>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</si>
  <si>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</si>
  <si>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</si>
  <si>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</si>
  <si>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</si>
  <si>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</si>
  <si>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</si>
  <si>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</si>
  <si>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</si>
  <si>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</si>
  <si>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</si>
  <si>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</si>
  <si>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</si>
  <si>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</si>
  <si>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</si>
  <si>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</si>
  <si>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</si>
  <si>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</si>
  <si>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</si>
  <si>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</si>
  <si>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</si>
  <si>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</si>
  <si>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</si>
  <si>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</si>
  <si>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</si>
  <si>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</si>
  <si>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</si>
  <si>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</si>
  <si>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</si>
  <si>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</si>
  <si>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</si>
  <si>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</si>
  <si>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</si>
  <si>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</si>
  <si>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</si>
  <si>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</si>
  <si>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</si>
  <si>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</si>
  <si>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</si>
  <si>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</si>
  <si>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</si>
  <si>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</si>
  <si>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</si>
  <si>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</si>
  <si>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</si>
  <si>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</si>
  <si>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</si>
  <si>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</si>
  <si>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</si>
  <si>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</si>
  <si>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</si>
  <si>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</si>
  <si>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</si>
  <si>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</si>
  <si>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</si>
  <si>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</si>
  <si>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</si>
  <si>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</si>
  <si>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</si>
  <si>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</si>
  <si>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</si>
  <si>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</si>
  <si>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</si>
  <si>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</si>
  <si>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</si>
  <si>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</si>
  <si>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</si>
  <si>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</si>
  <si>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</si>
  <si>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</si>
  <si>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</si>
  <si>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</si>
  <si>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</si>
  <si>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</si>
  <si>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</si>
  <si>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</si>
  <si>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</si>
  <si>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</si>
  <si>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</si>
  <si>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</si>
  <si>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</si>
  <si>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</si>
  <si>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</si>
  <si>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</si>
  <si>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</si>
  <si>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</si>
  <si>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</si>
  <si>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</si>
  <si>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</si>
  <si>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</si>
  <si>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</si>
  <si>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</si>
  <si>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</si>
  <si>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</si>
  <si>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</si>
  <si>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</si>
  <si>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</si>
  <si>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</si>
  <si>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</si>
  <si>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</si>
  <si>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</si>
  <si>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</si>
  <si>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</si>
  <si>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</si>
  <si>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</si>
  <si>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</si>
  <si>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</si>
  <si>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</si>
  <si>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</si>
  <si>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</si>
  <si>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</si>
  <si>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</si>
  <si>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</si>
  <si>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</si>
  <si>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</si>
  <si>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</si>
  <si>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</si>
  <si>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</si>
  <si>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</si>
  <si>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</si>
  <si>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</si>
  <si>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</si>
  <si>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</si>
  <si>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</si>
  <si>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</si>
  <si>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</si>
  <si>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</si>
  <si>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</si>
  <si>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</si>
  <si>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</si>
  <si>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</si>
  <si>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</si>
  <si>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</si>
  <si>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</si>
  <si>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</si>
  <si>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</si>
  <si>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</si>
  <si>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</si>
  <si>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</si>
  <si>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</si>
  <si>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</si>
  <si>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</si>
  <si>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</si>
  <si>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</si>
  <si>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</si>
  <si>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</si>
  <si>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</si>
  <si>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</si>
  <si>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</si>
  <si>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</si>
  <si>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</si>
  <si>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</si>
  <si>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</si>
  <si>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</si>
  <si>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</si>
  <si>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</si>
  <si>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</si>
  <si>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</si>
  <si>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</si>
  <si>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</si>
  <si>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</si>
  <si>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</si>
  <si>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</si>
  <si>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</si>
  <si>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</si>
  <si>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</si>
  <si>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</si>
  <si>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</si>
  <si>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</si>
  <si>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</si>
  <si>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</si>
  <si>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</si>
  <si>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</si>
  <si>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</si>
  <si>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</si>
  <si>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</si>
  <si>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</si>
  <si>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</si>
  <si>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</si>
  <si>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</si>
  <si>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</si>
  <si>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</si>
  <si>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</si>
  <si>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</si>
  <si>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</si>
  <si>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</si>
  <si>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</si>
  <si>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</si>
  <si>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</si>
  <si>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</si>
  <si>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</si>
  <si>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</si>
  <si>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</si>
  <si>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</si>
  <si>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</si>
  <si>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</si>
  <si>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</si>
  <si>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</si>
  <si>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</si>
  <si>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</si>
  <si>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</si>
  <si>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</si>
  <si>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</si>
  <si>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</si>
  <si>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</si>
  <si>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</si>
  <si>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</si>
  <si>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</si>
  <si>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</si>
  <si>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</si>
  <si>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</si>
  <si>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</si>
  <si>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</si>
  <si>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</si>
  <si>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</si>
  <si>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</si>
  <si>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</si>
  <si>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</si>
  <si>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</si>
  <si>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</si>
  <si>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</si>
  <si>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</si>
  <si>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</si>
  <si>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</si>
  <si>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</si>
  <si>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</si>
  <si>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</si>
  <si>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</si>
  <si>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</si>
  <si>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</si>
  <si>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</si>
  <si>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</si>
  <si>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</si>
  <si>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</si>
  <si>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</si>
  <si>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</si>
  <si>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</si>
  <si>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</si>
  <si>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</si>
  <si>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</si>
  <si>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</si>
  <si>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</si>
  <si>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</si>
  <si>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</si>
  <si>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</si>
  <si>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</si>
  <si>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</si>
  <si>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</si>
  <si>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</si>
  <si>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</si>
  <si>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</si>
  <si>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</si>
  <si>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</si>
  <si>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</si>
  <si>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</si>
  <si>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</si>
  <si>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</si>
  <si>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</si>
  <si>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</si>
  <si>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</si>
  <si>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</si>
  <si>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</si>
  <si>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</si>
  <si>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</si>
  <si>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</si>
  <si>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</si>
  <si>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</si>
  <si>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</si>
  <si>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</si>
  <si>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</si>
  <si>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</si>
  <si>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</si>
  <si>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</si>
  <si>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</si>
  <si>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</si>
  <si>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</si>
  <si>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</si>
  <si>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</si>
  <si>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</si>
  <si>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</si>
  <si>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</si>
  <si>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</si>
  <si>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</si>
  <si>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</si>
  <si>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</si>
  <si>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</si>
  <si>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</si>
  <si>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</si>
  <si>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</si>
  <si>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</si>
  <si>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</si>
  <si>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</si>
  <si>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</si>
  <si>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</si>
  <si>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</si>
  <si>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</si>
  <si>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</si>
  <si>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</si>
  <si>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</si>
  <si>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</si>
  <si>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</si>
  <si>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</si>
  <si>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</si>
  <si>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</si>
  <si>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</si>
  <si>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</si>
  <si>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</si>
  <si>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</si>
  <si>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</si>
  <si>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</si>
  <si>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</si>
  <si>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</si>
  <si>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</si>
  <si>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</si>
  <si>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</si>
  <si>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</si>
  <si>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</si>
  <si>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</si>
  <si>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</si>
  <si>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</si>
  <si>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</si>
  <si>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</si>
  <si>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</si>
  <si>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</si>
  <si>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</si>
  <si>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</si>
  <si>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</si>
  <si>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</si>
  <si>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</si>
  <si>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</si>
  <si>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</si>
  <si>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</si>
  <si>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</si>
  <si>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</si>
  <si>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</si>
  <si>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</si>
  <si>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</si>
  <si>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</si>
  <si>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</si>
  <si>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</si>
  <si>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</si>
  <si>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</si>
  <si>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</si>
  <si>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</si>
  <si>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</si>
  <si>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</si>
  <si>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</si>
  <si>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</si>
  <si>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</si>
  <si>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</si>
  <si>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</si>
  <si>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</si>
  <si>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</si>
  <si>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</si>
  <si>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</si>
  <si>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</si>
  <si>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</si>
  <si>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</si>
  <si>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</si>
  <si>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</si>
  <si>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</si>
  <si>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</si>
  <si>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</si>
  <si>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</si>
  <si>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</si>
  <si>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</si>
  <si>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</si>
  <si>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</si>
  <si>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</si>
  <si>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</si>
  <si>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</si>
  <si>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</si>
  <si>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</si>
  <si>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</si>
  <si>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</si>
  <si>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</si>
  <si>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</si>
  <si>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</si>
  <si>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</si>
  <si>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</si>
  <si>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</si>
  <si>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</si>
  <si>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</si>
  <si>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</si>
  <si>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</si>
  <si>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</si>
  <si>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</si>
  <si>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</si>
  <si>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</si>
  <si>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</si>
  <si>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</si>
  <si>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</si>
  <si>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</si>
  <si>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</si>
  <si>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</si>
  <si>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</si>
  <si>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</si>
  <si>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</si>
  <si>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</si>
  <si>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</si>
  <si>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</si>
  <si>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</si>
  <si>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</si>
  <si>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</si>
  <si>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</si>
  <si>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</si>
  <si>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</si>
  <si>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</si>
  <si>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</si>
  <si>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</si>
  <si>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</si>
  <si>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</si>
  <si>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</si>
  <si>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</si>
  <si>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</si>
  <si>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</si>
  <si>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</si>
  <si>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</si>
  <si>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</si>
  <si>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</si>
  <si>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</si>
  <si>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</si>
  <si>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</si>
  <si>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</si>
  <si>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</si>
  <si>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</si>
  <si>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</si>
  <si>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</si>
  <si>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</si>
  <si>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</si>
  <si>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</si>
  <si>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</si>
  <si>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</si>
  <si>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</si>
  <si>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</si>
  <si>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</si>
  <si>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</si>
  <si>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</si>
  <si>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</si>
  <si>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</si>
  <si>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</si>
  <si>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</si>
  <si>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</si>
  <si>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</si>
  <si>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</si>
  <si>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</si>
  <si>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</si>
  <si>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</si>
  <si>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</si>
  <si>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</si>
  <si>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</si>
  <si>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</si>
  <si>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</si>
  <si>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</si>
  <si>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</si>
  <si>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</si>
  <si>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</si>
  <si>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</si>
  <si>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</si>
  <si>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</si>
  <si>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</si>
  <si>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</si>
  <si>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</si>
  <si>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</si>
  <si>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</si>
  <si>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</si>
  <si>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</si>
  <si>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</si>
  <si>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</si>
  <si>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</si>
  <si>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</si>
  <si>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</si>
  <si>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</si>
  <si>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</si>
  <si>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</si>
  <si>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</si>
  <si>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</si>
  <si>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</si>
  <si>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</si>
  <si>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</si>
  <si>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</si>
  <si>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</si>
  <si>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</si>
  <si>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</si>
  <si>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</si>
  <si>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</si>
  <si>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</si>
  <si>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</si>
  <si>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</si>
  <si>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</si>
  <si>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</si>
  <si>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</si>
  <si>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</si>
  <si>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</si>
  <si>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</si>
  <si>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</si>
  <si>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</si>
  <si>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</si>
  <si>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</si>
  <si>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</si>
  <si>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</si>
  <si>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</si>
  <si>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</si>
  <si>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</si>
  <si>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</si>
  <si>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</si>
  <si>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</si>
  <si>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</si>
  <si>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</si>
  <si>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</si>
  <si>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</si>
  <si>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</si>
  <si>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</si>
  <si>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</si>
  <si>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</si>
  <si>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</si>
  <si>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</si>
  <si>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</si>
  <si>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</si>
  <si>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</si>
  <si>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</si>
  <si>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</si>
  <si>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</si>
  <si>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</si>
  <si>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</si>
  <si>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</si>
  <si>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</si>
  <si>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</si>
  <si>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</si>
  <si>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</si>
  <si>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</si>
  <si>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</si>
  <si>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</si>
  <si>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</si>
  <si>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</si>
  <si>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</si>
  <si>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</si>
  <si>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</si>
  <si>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</si>
  <si>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</si>
  <si>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</si>
  <si>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</si>
  <si>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</si>
  <si>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</si>
  <si>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</si>
  <si>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</si>
  <si>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</si>
  <si>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</si>
  <si>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</si>
  <si>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</si>
  <si>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</si>
  <si>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</si>
  <si>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</si>
  <si>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</si>
  <si>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</si>
  <si>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</si>
  <si>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</si>
  <si>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</si>
  <si>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</si>
  <si>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</si>
  <si>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</si>
  <si>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</si>
  <si>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</si>
  <si>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</si>
  <si>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</si>
  <si>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</si>
  <si>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</si>
  <si>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</si>
  <si>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</si>
  <si>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</si>
  <si>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</si>
  <si>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</si>
  <si>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</si>
  <si>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</si>
  <si>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</si>
  <si>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</si>
  <si>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</si>
  <si>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</si>
  <si>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</si>
  <si>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</si>
  <si>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</si>
  <si>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</si>
  <si>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</si>
  <si>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</si>
  <si>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</si>
  <si>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</si>
  <si>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</si>
  <si>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</si>
  <si>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</si>
  <si>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</si>
  <si>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</si>
  <si>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</si>
  <si>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</si>
  <si>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</si>
  <si>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</si>
  <si>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</si>
  <si>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</si>
  <si>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</si>
  <si>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</si>
  <si>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</si>
  <si>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</si>
  <si>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</si>
  <si>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</si>
  <si>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</si>
  <si>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</si>
  <si>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</si>
  <si>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</si>
  <si>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</si>
  <si>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</si>
  <si>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</si>
  <si>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</si>
  <si>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</si>
  <si>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</si>
  <si>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</si>
  <si>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</si>
  <si>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</si>
  <si>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</si>
  <si>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</si>
  <si>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</si>
  <si>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</si>
  <si>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</si>
  <si>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</si>
  <si>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</si>
  <si>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</si>
  <si>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</si>
  <si>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</si>
  <si>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</si>
  <si>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</si>
  <si>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</si>
  <si>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</si>
  <si>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</si>
  <si>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</si>
  <si>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</si>
  <si>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</si>
  <si>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</si>
  <si>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</si>
  <si>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</si>
  <si>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</si>
  <si>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</si>
  <si>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</si>
  <si>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</si>
  <si>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</si>
  <si>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</si>
  <si>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</si>
  <si>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</si>
  <si>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</si>
  <si>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</si>
  <si>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</si>
  <si>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</si>
  <si>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</si>
  <si>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</si>
  <si>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</si>
  <si>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</si>
  <si>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</si>
  <si>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</si>
  <si>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</si>
  <si>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</si>
  <si>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</si>
  <si>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</si>
  <si>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</si>
  <si>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</si>
  <si>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</si>
  <si>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</si>
  <si>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</si>
  <si>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</si>
  <si>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</si>
  <si>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</si>
  <si>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</si>
  <si>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</si>
  <si>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</si>
  <si>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</si>
  <si>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</si>
  <si>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</si>
  <si>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</si>
  <si>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</si>
  <si>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</si>
  <si>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</si>
  <si>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</si>
  <si>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</si>
  <si>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</si>
  <si>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</si>
  <si>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</si>
  <si>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</si>
  <si>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</si>
  <si>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</si>
  <si>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</si>
  <si>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</si>
  <si>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</si>
  <si>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</si>
  <si>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</si>
  <si>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</si>
  <si>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</si>
  <si>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</si>
  <si>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</si>
  <si>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</si>
  <si>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</si>
  <si>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</si>
  <si>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</si>
  <si>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</si>
  <si>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</si>
  <si>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</si>
  <si>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</si>
  <si>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</si>
  <si>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</si>
  <si>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</si>
  <si>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</si>
  <si>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</si>
  <si>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</si>
  <si>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</si>
  <si>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</si>
  <si>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</si>
  <si>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</si>
  <si>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</si>
  <si>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</si>
  <si>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</si>
  <si>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</si>
  <si>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</si>
  <si>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</si>
  <si>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</si>
  <si>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</si>
  <si>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</si>
  <si>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</si>
  <si>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</si>
  <si>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</si>
  <si>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</si>
  <si>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</si>
  <si>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</si>
  <si>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</si>
  <si>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</si>
  <si>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</si>
  <si>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</si>
  <si>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</si>
  <si>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</si>
  <si>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</si>
  <si>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</si>
  <si>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</si>
  <si>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</si>
  <si>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</si>
  <si>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</si>
  <si>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</si>
  <si>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</si>
  <si>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</si>
  <si>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</si>
  <si>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</si>
  <si>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</si>
  <si>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</si>
  <si>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</si>
  <si>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</si>
  <si>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</si>
  <si>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</si>
  <si>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</si>
  <si>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</si>
  <si>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</si>
  <si>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</si>
  <si>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</si>
  <si>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</si>
  <si>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</si>
  <si>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</si>
  <si>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</si>
  <si>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</si>
  <si>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</si>
  <si>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</si>
  <si>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</si>
  <si>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</si>
  <si>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</si>
  <si>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</si>
  <si>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</si>
  <si>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</si>
  <si>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</si>
  <si>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</si>
  <si>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</si>
  <si>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</si>
  <si>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</si>
  <si>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</si>
  <si>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</si>
  <si>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</si>
  <si>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</si>
  <si>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</si>
  <si>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</si>
  <si>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</si>
  <si>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</si>
  <si>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</si>
  <si>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</si>
  <si>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</si>
  <si>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</si>
  <si>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</si>
  <si>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</si>
  <si>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</si>
  <si>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</si>
  <si>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</si>
  <si>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</si>
  <si>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</si>
  <si>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</si>
  <si>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</si>
  <si>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</si>
  <si>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</si>
  <si>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</si>
  <si>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</si>
  <si>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</si>
  <si>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</si>
  <si>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</si>
  <si>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</si>
  <si>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</si>
  <si>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</si>
  <si>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</si>
  <si>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</si>
  <si>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</si>
  <si>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</si>
  <si>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</si>
  <si>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</si>
  <si>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</si>
  <si>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</si>
  <si>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</si>
  <si>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</si>
  <si>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</si>
  <si>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</si>
  <si>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</si>
  <si>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</si>
  <si>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</si>
  <si>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</si>
  <si>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</si>
  <si>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</si>
  <si>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</si>
  <si>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</si>
  <si>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</si>
  <si>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</si>
  <si>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</si>
  <si>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</si>
  <si>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</si>
  <si>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</si>
  <si>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</si>
  <si>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</si>
  <si>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</si>
  <si>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</si>
  <si>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</si>
  <si>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</si>
  <si>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</si>
  <si>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</si>
  <si>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</si>
  <si>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</si>
  <si>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</si>
  <si>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</si>
  <si>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</si>
  <si>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</si>
  <si>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</si>
  <si>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</si>
  <si>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</si>
  <si>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</si>
  <si>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</si>
  <si>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</si>
  <si>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</si>
  <si>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</si>
  <si>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</si>
  <si>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</si>
  <si>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</si>
  <si>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</si>
  <si>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</si>
  <si>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</si>
  <si>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</si>
  <si>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</si>
  <si>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</si>
  <si>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</si>
  <si>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</si>
  <si>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</si>
  <si>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</si>
  <si>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</si>
  <si>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</si>
  <si>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</si>
  <si>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</si>
  <si>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</si>
  <si>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</si>
  <si>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</si>
  <si>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</si>
  <si>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</si>
  <si>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</si>
  <si>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</si>
  <si>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</si>
  <si>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</si>
  <si>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</si>
  <si>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</si>
  <si>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</si>
  <si>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</si>
  <si>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</si>
  <si>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</si>
  <si>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</si>
  <si>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</si>
  <si>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</si>
  <si>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</si>
  <si>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</si>
  <si>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</si>
  <si>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</si>
  <si>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</si>
  <si>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</si>
  <si>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</si>
  <si>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</si>
  <si>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</si>
  <si>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</si>
  <si>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</si>
  <si>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</si>
  <si>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</si>
  <si>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</si>
  <si>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</si>
  <si>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</si>
  <si>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</si>
  <si>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</si>
  <si>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</si>
  <si>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</si>
  <si>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</si>
  <si>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</si>
  <si>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</si>
  <si>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</si>
  <si>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</si>
  <si>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</si>
  <si>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</si>
  <si>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</si>
  <si>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</si>
  <si>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</si>
  <si>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</si>
  <si>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</si>
  <si>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</si>
  <si>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</si>
  <si>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</si>
  <si>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</si>
  <si>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</si>
  <si>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</si>
  <si>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</si>
  <si>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</si>
  <si>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</si>
  <si>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</si>
  <si>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</si>
  <si>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</si>
  <si>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</si>
  <si>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</si>
  <si>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</si>
  <si>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</si>
  <si>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</si>
  <si>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</si>
  <si>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</si>
  <si>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</si>
  <si>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</si>
  <si>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</si>
  <si>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</si>
  <si>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</si>
  <si>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</si>
  <si>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</si>
  <si>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</si>
  <si>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</si>
  <si>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</si>
  <si>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</si>
  <si>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</si>
  <si>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</si>
  <si>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</si>
  <si>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</si>
  <si>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</si>
  <si>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</si>
  <si>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</si>
  <si>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</si>
  <si>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</si>
  <si>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</si>
  <si>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</si>
  <si>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</si>
  <si>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</si>
  <si>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</si>
  <si>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</si>
  <si>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</si>
  <si>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</si>
  <si>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</si>
  <si>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</si>
  <si>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</si>
  <si>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</si>
  <si>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</si>
  <si>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</si>
  <si>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</si>
  <si>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</si>
  <si>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</si>
  <si>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</si>
  <si>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</si>
  <si>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</si>
  <si>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</si>
  <si>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</si>
  <si>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</si>
  <si>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</si>
  <si>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</si>
  <si>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</si>
  <si>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</si>
  <si>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</si>
  <si>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</si>
  <si>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</si>
  <si>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</si>
  <si>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</si>
  <si>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</si>
  <si>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</si>
  <si>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</si>
  <si>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</si>
  <si>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</si>
  <si>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</si>
  <si>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</si>
  <si>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</si>
  <si>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</si>
  <si>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</si>
  <si>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</si>
  <si>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</si>
  <si>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</si>
  <si>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</si>
  <si>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</si>
  <si>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</si>
  <si>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</si>
  <si>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</si>
  <si>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</si>
  <si>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</si>
  <si>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</si>
  <si>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</si>
  <si>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</si>
  <si>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</si>
  <si>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</si>
  <si>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</si>
  <si>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</si>
  <si>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</si>
  <si>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</si>
  <si>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</si>
  <si>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</si>
  <si>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</si>
  <si>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</si>
  <si>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</si>
  <si>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</si>
  <si>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</si>
  <si>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</si>
  <si>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</si>
  <si>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</si>
  <si>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</si>
  <si>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</si>
  <si>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</si>
  <si>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</si>
  <si>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</si>
  <si>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</si>
  <si>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</si>
  <si>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</si>
  <si>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</si>
  <si>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</si>
  <si>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</si>
  <si>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</si>
  <si>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</si>
  <si>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</si>
  <si>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</si>
  <si>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</si>
  <si>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</si>
  <si>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</si>
  <si>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</si>
  <si>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</si>
  <si>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</si>
  <si>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</si>
  <si>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</si>
  <si>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</si>
  <si>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</si>
  <si>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</si>
  <si>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</si>
  <si>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</si>
  <si>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</si>
  <si>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</si>
  <si>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</si>
  <si>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</si>
  <si>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</si>
  <si>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</si>
  <si>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</si>
  <si>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</si>
  <si>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</si>
  <si>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</si>
  <si>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</si>
  <si>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</si>
  <si>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</si>
  <si>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</si>
  <si>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</si>
  <si>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</si>
  <si>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</si>
  <si>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</si>
  <si>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</si>
  <si>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</si>
  <si>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</si>
  <si>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</si>
  <si>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</si>
  <si>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</si>
  <si>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</si>
  <si>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</si>
  <si>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</si>
  <si>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</si>
  <si>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</si>
  <si>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</si>
  <si>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</si>
  <si>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</si>
  <si>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</si>
  <si>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</si>
  <si>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</si>
  <si>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</si>
  <si>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</si>
  <si>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</si>
  <si>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</si>
  <si>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</si>
  <si>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</si>
  <si>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</si>
  <si>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</si>
  <si>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</si>
  <si>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</si>
  <si>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</si>
  <si>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</si>
  <si>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</si>
  <si>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</si>
  <si>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</si>
  <si>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</si>
  <si>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</si>
  <si>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</si>
  <si>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</si>
  <si>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</si>
  <si>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</si>
  <si>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</si>
  <si>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</si>
  <si>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</si>
  <si>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</si>
  <si>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</si>
  <si>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</si>
  <si>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</si>
  <si>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</si>
  <si>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</si>
  <si>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</si>
  <si>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</si>
  <si>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</si>
  <si>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</si>
  <si>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</si>
  <si>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</si>
  <si>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</si>
  <si>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</si>
  <si>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</si>
  <si>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</si>
  <si>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</si>
  <si>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</si>
  <si>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</si>
  <si>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</si>
  <si>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</si>
  <si>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</si>
  <si>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</si>
  <si>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</si>
  <si>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</si>
  <si>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</si>
  <si>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</si>
  <si>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</si>
  <si>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</si>
  <si>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</si>
  <si>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</si>
  <si>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</si>
  <si>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</si>
  <si>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</si>
  <si>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</si>
  <si>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</si>
  <si>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</si>
  <si>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</si>
  <si>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</si>
  <si>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</si>
  <si>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</si>
  <si>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</si>
  <si>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</si>
  <si>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</si>
  <si>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</si>
  <si>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</si>
  <si>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</si>
  <si>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</si>
  <si>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</si>
  <si>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</si>
  <si>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</si>
  <si>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</si>
  <si>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</si>
  <si>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</si>
  <si>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</si>
  <si>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</si>
  <si>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</si>
  <si>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</si>
  <si>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</si>
  <si>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</si>
  <si>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</si>
  <si>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</si>
  <si>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</si>
  <si>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</si>
  <si>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</si>
  <si>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</si>
  <si>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</si>
  <si>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</si>
  <si>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</si>
  <si>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</si>
  <si>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</si>
  <si>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</si>
  <si>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</si>
  <si>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</si>
  <si>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</si>
  <si>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</si>
  <si>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</si>
  <si>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</si>
  <si>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</si>
  <si>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</si>
  <si>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</si>
  <si>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</si>
  <si>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</si>
  <si>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</si>
  <si>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</si>
  <si>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</si>
  <si>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</si>
  <si>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</si>
  <si>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</si>
  <si>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</si>
  <si>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</si>
  <si>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</si>
  <si>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</si>
  <si>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</si>
  <si>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</si>
  <si>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</si>
  <si>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</si>
  <si>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</si>
  <si>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</si>
  <si>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</si>
  <si>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</si>
  <si>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</si>
  <si>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</si>
  <si>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</si>
  <si>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</si>
  <si>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</si>
  <si>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</si>
  <si>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</si>
  <si>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</si>
  <si>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</si>
  <si>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</si>
  <si>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</si>
  <si>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</si>
  <si>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</si>
  <si>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</si>
  <si>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</si>
  <si>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</si>
  <si>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</si>
  <si>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</si>
  <si>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</si>
  <si>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</si>
  <si>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</si>
  <si>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</si>
  <si>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</si>
  <si>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</si>
  <si>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</si>
  <si>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</si>
  <si>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</si>
  <si>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</si>
  <si>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</si>
  <si>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</si>
  <si>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</si>
  <si>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</si>
  <si>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</si>
  <si>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</si>
  <si>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</si>
  <si>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</si>
  <si>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</si>
  <si>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</si>
  <si>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</si>
  <si>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</si>
  <si>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</si>
  <si>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</si>
  <si>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</si>
  <si>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</si>
  <si>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</si>
  <si>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</si>
  <si>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</si>
  <si>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</si>
  <si>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</si>
  <si>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</si>
  <si>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</si>
  <si>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</si>
  <si>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</si>
  <si>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</si>
  <si>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</si>
  <si>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</si>
  <si>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</si>
  <si>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</si>
  <si>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</si>
  <si>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</si>
  <si>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</si>
  <si>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</si>
  <si>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</si>
  <si>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</si>
  <si>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</si>
  <si>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</si>
  <si>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</si>
  <si>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</si>
  <si>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</si>
  <si>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</si>
  <si>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</si>
  <si>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</si>
  <si>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</si>
  <si>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</si>
  <si>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</si>
  <si>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</si>
  <si>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</si>
  <si>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</si>
  <si>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</si>
  <si>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</si>
  <si>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</si>
  <si>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</si>
  <si>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</si>
  <si>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</si>
  <si>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</si>
  <si>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</si>
  <si>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</si>
  <si>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</si>
  <si>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</si>
  <si>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</si>
  <si>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</si>
  <si>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</si>
  <si>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</si>
  <si>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</si>
  <si>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</si>
  <si>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</si>
  <si>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</si>
  <si>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</si>
  <si>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</si>
  <si>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</si>
  <si>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</si>
  <si>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</si>
  <si>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</si>
  <si>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</si>
  <si>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</si>
  <si>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</si>
  <si>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</si>
  <si>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</si>
  <si>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</si>
  <si>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</si>
  <si>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</si>
  <si>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</si>
  <si>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</si>
  <si>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</si>
  <si>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</si>
  <si>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</si>
  <si>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</si>
  <si>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</si>
  <si>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</si>
  <si>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</si>
  <si>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</si>
  <si>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</si>
  <si>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</si>
  <si>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</si>
  <si>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</si>
  <si>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</si>
  <si>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</si>
  <si>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</si>
  <si>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</si>
  <si>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</si>
  <si>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</si>
  <si>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</si>
  <si>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</si>
  <si>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</si>
  <si>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</si>
  <si>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</si>
  <si>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</si>
  <si>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</si>
  <si>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</si>
  <si>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</si>
  <si>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</si>
  <si>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</si>
  <si>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</si>
  <si>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</si>
  <si>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</si>
  <si>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</si>
  <si>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</si>
  <si>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</si>
  <si>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</si>
  <si>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</si>
  <si>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</si>
  <si>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</si>
  <si>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</si>
  <si>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</si>
  <si>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</si>
  <si>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</si>
  <si>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</si>
  <si>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</si>
  <si>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</si>
  <si>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</si>
  <si>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</si>
  <si>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</si>
  <si>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</si>
  <si>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</si>
  <si>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</si>
  <si>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</si>
  <si>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</si>
  <si>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</si>
  <si>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</si>
  <si>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</si>
  <si>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</si>
  <si>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</si>
  <si>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</si>
  <si>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</si>
  <si>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</si>
  <si>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</si>
  <si>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</si>
  <si>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</si>
  <si>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</si>
  <si>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</si>
  <si>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</si>
  <si>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</si>
  <si>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</si>
  <si>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</si>
  <si>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</si>
  <si>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</si>
  <si>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</si>
  <si>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</si>
  <si>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</si>
  <si>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</si>
  <si>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</si>
  <si>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</si>
  <si>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</si>
  <si>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</si>
  <si>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</si>
  <si>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</si>
  <si>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</si>
  <si>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</si>
  <si>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</si>
  <si>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</si>
  <si>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</si>
  <si>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</si>
  <si>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</si>
  <si>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</si>
  <si>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</si>
  <si>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</si>
  <si>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</si>
  <si>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</si>
  <si>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</si>
  <si>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</si>
  <si>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</si>
  <si>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</si>
  <si>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</si>
  <si>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</si>
  <si>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</si>
  <si>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</si>
  <si>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</si>
  <si>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</si>
  <si>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</si>
  <si>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</si>
  <si>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</si>
  <si>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</si>
  <si>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</si>
  <si>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</si>
  <si>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</si>
  <si>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</si>
  <si>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</si>
  <si>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</si>
  <si>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</si>
  <si>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</si>
  <si>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</si>
  <si>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</si>
  <si>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</si>
  <si>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</si>
  <si>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</si>
  <si>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</si>
  <si>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</si>
  <si>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</si>
  <si>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</si>
  <si>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</si>
  <si>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</si>
  <si>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</si>
  <si>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</si>
  <si>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</si>
  <si>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</si>
  <si>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</si>
  <si>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</si>
  <si>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</si>
  <si>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</si>
  <si>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</si>
  <si>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</si>
  <si>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</si>
  <si>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</si>
  <si>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</si>
  <si>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</si>
  <si>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</si>
  <si>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</si>
  <si>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</si>
  <si>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</si>
  <si>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</si>
  <si>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</si>
  <si>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</si>
  <si>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</si>
  <si>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</si>
  <si>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</si>
  <si>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</si>
  <si>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</si>
  <si>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</si>
  <si>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</si>
  <si>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</si>
  <si>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</si>
  <si>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</si>
  <si>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</si>
  <si>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</si>
  <si>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</si>
  <si>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</si>
  <si>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</si>
  <si>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</si>
  <si>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</si>
  <si>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</si>
  <si>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</si>
  <si>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</si>
  <si>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</si>
  <si>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</si>
  <si>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</si>
  <si>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</si>
  <si>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</si>
  <si>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</si>
  <si>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</si>
  <si>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</si>
  <si>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</si>
  <si>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</si>
  <si>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</si>
  <si>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</si>
  <si>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</si>
  <si>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</si>
  <si>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</si>
  <si>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</si>
  <si>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</si>
  <si>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</si>
  <si>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</si>
  <si>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</si>
  <si>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</si>
  <si>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</si>
  <si>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</si>
  <si>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</si>
  <si>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</si>
  <si>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</si>
  <si>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</si>
  <si>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</si>
  <si>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</si>
  <si>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</si>
  <si>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</si>
  <si>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</si>
  <si>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</si>
  <si>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</si>
  <si>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</si>
  <si>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</si>
  <si>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</si>
  <si>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</si>
  <si>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</si>
  <si>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</si>
  <si>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</si>
  <si>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</si>
  <si>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</si>
  <si>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</si>
  <si>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</si>
  <si>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</si>
  <si>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</si>
  <si>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</si>
  <si>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</si>
  <si>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</si>
  <si>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</si>
  <si>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</si>
  <si>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</si>
  <si>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</si>
  <si>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</si>
  <si>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</si>
  <si>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</si>
  <si>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</si>
  <si>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</si>
  <si>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</si>
  <si>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</si>
  <si>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</si>
  <si>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</si>
  <si>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</si>
  <si>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</si>
  <si>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</si>
  <si>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</si>
  <si>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</si>
  <si>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</si>
  <si>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</si>
  <si>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</si>
  <si>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</si>
  <si>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</si>
  <si>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</si>
  <si>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</si>
  <si>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</si>
  <si>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</si>
  <si>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</si>
  <si>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</si>
  <si>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</si>
  <si>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</si>
  <si>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</si>
  <si>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</si>
  <si>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</si>
  <si>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</si>
  <si>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</si>
  <si>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</si>
  <si>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</si>
  <si>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</si>
  <si>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</si>
  <si>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</si>
  <si>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</si>
  <si>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</si>
  <si>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</si>
  <si>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</si>
  <si>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</si>
  <si>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</si>
  <si>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</si>
  <si>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</si>
  <si>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</si>
  <si>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</si>
  <si>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</si>
  <si>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</si>
  <si>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</si>
  <si>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</si>
  <si>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</si>
  <si>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</si>
  <si>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</si>
  <si>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</si>
  <si>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</si>
  <si>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</si>
  <si>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</si>
  <si>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</si>
  <si>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</si>
  <si>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</si>
  <si>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</si>
  <si>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</si>
  <si>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</si>
  <si>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</si>
  <si>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</si>
  <si>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</si>
  <si>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</si>
  <si>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</si>
  <si>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</si>
  <si>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</si>
  <si>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</si>
  <si>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</si>
  <si>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</si>
  <si>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</si>
  <si>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</si>
  <si>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</si>
  <si>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</si>
  <si>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</si>
  <si>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</si>
  <si>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</si>
  <si>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</si>
  <si>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</si>
  <si>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</si>
  <si>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</si>
  <si>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</si>
  <si>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</si>
  <si>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</si>
  <si>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</si>
  <si>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</si>
  <si>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</si>
  <si>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</si>
  <si>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</si>
  <si>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</si>
  <si>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</si>
  <si>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</si>
  <si>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</si>
  <si>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</si>
  <si>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</si>
  <si>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</si>
  <si>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</si>
  <si>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</si>
  <si>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</si>
  <si>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</si>
  <si>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</si>
  <si>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</si>
  <si>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</si>
  <si>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</si>
  <si>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</si>
  <si>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</si>
  <si>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</si>
  <si>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</si>
  <si>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</si>
  <si>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</si>
  <si>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</si>
  <si>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</si>
  <si>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</si>
  <si>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</si>
  <si>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</si>
  <si>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</si>
  <si>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</si>
  <si>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</si>
  <si>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</si>
  <si>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</si>
  <si>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</si>
  <si>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</si>
  <si>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</si>
  <si>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</si>
  <si>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</si>
  <si>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</si>
  <si>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</si>
  <si>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</si>
  <si>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</si>
  <si>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</si>
  <si>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</si>
  <si>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</si>
  <si>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</si>
  <si>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</si>
  <si>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</si>
  <si>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</si>
  <si>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</si>
  <si>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</si>
  <si>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</si>
  <si>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</si>
  <si>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</si>
  <si>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</si>
  <si>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</si>
  <si>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</si>
  <si>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</si>
  <si>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</si>
  <si>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</si>
  <si>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</si>
  <si>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</si>
  <si>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</si>
  <si>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</si>
  <si>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</si>
  <si>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</si>
  <si>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</si>
  <si>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</si>
  <si>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</si>
  <si>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</si>
  <si>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</si>
  <si>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</si>
  <si>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</si>
  <si>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</si>
  <si>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</si>
  <si>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</si>
  <si>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</si>
  <si>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</si>
  <si>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</si>
  <si>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</si>
  <si>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</si>
  <si>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</si>
  <si>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</si>
  <si>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</si>
  <si>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</si>
  <si>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</si>
  <si>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</si>
  <si>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</si>
  <si>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</si>
  <si>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</si>
  <si>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</si>
  <si>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</si>
  <si>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</si>
  <si>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</si>
  <si>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</si>
  <si>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</si>
  <si>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</si>
  <si>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</si>
  <si>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</si>
  <si>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</si>
  <si>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</si>
  <si>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</si>
  <si>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</si>
  <si>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</si>
  <si>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</si>
  <si>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</si>
  <si>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</si>
  <si>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</si>
  <si>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</si>
  <si>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</si>
  <si>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</si>
  <si>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</si>
  <si>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</si>
  <si>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</si>
  <si>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</si>
  <si>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</si>
  <si>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</si>
  <si>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</si>
  <si>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</si>
  <si>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</si>
  <si>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</si>
  <si>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</si>
  <si>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</si>
  <si>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</si>
  <si>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</si>
  <si>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</si>
  <si>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</si>
  <si>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</si>
  <si>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</si>
  <si>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</si>
  <si>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</si>
  <si>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</si>
  <si>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</si>
  <si>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</si>
  <si>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</si>
  <si>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</si>
  <si>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</si>
  <si>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</si>
  <si>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</si>
  <si>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</si>
  <si>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</si>
  <si>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</si>
  <si>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</si>
  <si>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</si>
  <si>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</si>
  <si>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</si>
  <si>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</si>
  <si>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</si>
  <si>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</si>
  <si>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</si>
  <si>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</si>
  <si>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</si>
  <si>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</si>
  <si>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</si>
  <si>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</si>
  <si>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</si>
  <si>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</si>
  <si>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</si>
  <si>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</si>
  <si>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</si>
  <si>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</si>
  <si>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</si>
  <si>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</si>
  <si>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</si>
  <si>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</si>
  <si>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</si>
  <si>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</si>
  <si>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</si>
  <si>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</si>
  <si>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</si>
  <si>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</si>
  <si>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</si>
  <si>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</si>
  <si>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</si>
  <si>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</si>
  <si>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</si>
  <si>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</si>
  <si>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</si>
  <si>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</si>
  <si>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</si>
  <si>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</si>
  <si>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</si>
  <si>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</si>
  <si>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</si>
  <si>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</si>
  <si>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</si>
  <si>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</si>
  <si>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</si>
  <si>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</si>
  <si>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</si>
  <si>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</si>
  <si>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</si>
  <si>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</si>
  <si>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</si>
  <si>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</si>
  <si>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</si>
  <si>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</si>
  <si>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</si>
  <si>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</si>
  <si>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</si>
  <si>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</si>
  <si>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</si>
  <si>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</si>
  <si>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</si>
  <si>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</si>
  <si>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</si>
  <si>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</si>
  <si>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</si>
  <si>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</si>
  <si>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</si>
  <si>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</si>
  <si>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</si>
  <si>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</si>
  <si>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</si>
  <si>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</si>
  <si>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</si>
  <si>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</si>
  <si>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</si>
  <si>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</si>
  <si>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</si>
  <si>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</si>
  <si>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</si>
  <si>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</si>
  <si>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</si>
  <si>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</si>
  <si>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</si>
  <si>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</si>
  <si>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</si>
  <si>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</si>
  <si>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</si>
  <si>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</si>
  <si>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</si>
  <si>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</si>
  <si>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</si>
  <si>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</si>
  <si>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</si>
  <si>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</si>
  <si>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</si>
  <si>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</si>
  <si>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</si>
  <si>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</si>
  <si>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</si>
  <si>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</si>
  <si>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</si>
  <si>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</si>
  <si>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</si>
  <si>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</si>
  <si>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</si>
  <si>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</si>
  <si>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</si>
  <si>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</si>
  <si>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</si>
  <si>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</si>
  <si>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</si>
  <si>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</si>
  <si>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</si>
  <si>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</si>
  <si>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</si>
  <si>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</si>
  <si>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</si>
  <si>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</si>
  <si>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</si>
  <si>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</si>
  <si>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</si>
  <si>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</si>
  <si>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</si>
  <si>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</si>
  <si>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</si>
  <si>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</si>
  <si>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</si>
  <si>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</si>
  <si>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</si>
  <si>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</si>
  <si>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</si>
  <si>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</si>
  <si>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</si>
  <si>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</si>
  <si>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</si>
  <si>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</si>
  <si>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</si>
  <si>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</si>
  <si>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</si>
  <si>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</si>
  <si>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</si>
  <si>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</si>
  <si>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</si>
  <si>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</si>
  <si>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</si>
  <si>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</si>
  <si>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</si>
  <si>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</si>
  <si>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</si>
  <si>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</si>
  <si>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</si>
  <si>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</si>
  <si>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</si>
  <si>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</si>
  <si>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</si>
  <si>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</si>
  <si>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</si>
  <si>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</si>
  <si>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</si>
  <si>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</si>
  <si>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</si>
  <si>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</si>
  <si>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</si>
  <si>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</si>
  <si>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</si>
  <si>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</si>
  <si>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</si>
  <si>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</si>
  <si>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</si>
  <si>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</si>
  <si>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</si>
  <si>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</si>
  <si>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</si>
  <si>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</si>
  <si>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</si>
  <si>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</si>
  <si>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</si>
  <si>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</si>
  <si>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</si>
  <si>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</si>
  <si>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</si>
  <si>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</si>
  <si>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</si>
  <si>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</si>
  <si>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</si>
  <si>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</si>
  <si>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</si>
  <si>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</si>
  <si>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</si>
  <si>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</si>
  <si>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</si>
  <si>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</si>
  <si>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</si>
  <si>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</si>
  <si>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</si>
  <si>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</si>
  <si>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</si>
  <si>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</si>
  <si>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</si>
  <si>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</si>
  <si>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</si>
  <si>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</si>
  <si>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</si>
  <si>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</si>
  <si>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</si>
  <si>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</si>
  <si>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</si>
  <si>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</si>
  <si>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</si>
  <si>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</si>
  <si>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</si>
  <si>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</si>
  <si>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</si>
  <si>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</si>
  <si>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</si>
  <si>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</si>
  <si>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</si>
  <si>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</si>
  <si>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</si>
  <si>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</si>
  <si>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</si>
  <si>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</si>
  <si>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</si>
  <si>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</si>
  <si>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</si>
  <si>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</si>
  <si>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</si>
  <si>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</si>
  <si>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</si>
  <si>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</si>
  <si>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</si>
  <si>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</si>
  <si>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</si>
  <si>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</si>
  <si>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</si>
  <si>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</si>
  <si>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</si>
  <si>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</si>
  <si>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</si>
  <si>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</si>
  <si>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</si>
  <si>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</si>
  <si>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</si>
  <si>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</si>
  <si>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</si>
  <si>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</si>
  <si>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</si>
  <si>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</si>
  <si>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</si>
  <si>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</si>
  <si>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</si>
  <si>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</si>
  <si>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</si>
  <si>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</si>
  <si>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</si>
  <si>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</si>
  <si>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</si>
  <si>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</si>
  <si>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</si>
  <si>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</si>
  <si>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</si>
  <si>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</si>
  <si>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</si>
  <si>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</si>
  <si>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</si>
  <si>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</si>
  <si>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</si>
  <si>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</si>
  <si>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</si>
  <si>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</si>
  <si>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</si>
  <si>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</si>
  <si>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</si>
  <si>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</si>
  <si>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</si>
  <si>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</si>
  <si>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</si>
  <si>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</si>
  <si>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</si>
  <si>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</si>
  <si>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</si>
  <si>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</si>
  <si>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</si>
  <si>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</si>
  <si>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</si>
  <si>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</si>
  <si>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</si>
  <si>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</si>
  <si>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</si>
  <si>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</si>
  <si>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</si>
  <si>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</si>
  <si>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</si>
  <si>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</si>
  <si>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</si>
  <si>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</si>
  <si>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</si>
  <si>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</si>
  <si>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</si>
  <si>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</si>
  <si>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</si>
  <si>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</si>
  <si>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</si>
  <si>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</si>
  <si>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</si>
  <si>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</si>
  <si>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</si>
  <si>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</si>
  <si>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</si>
  <si>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</si>
  <si>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</si>
  <si>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</si>
  <si>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</si>
  <si>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</si>
  <si>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</si>
  <si>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</si>
  <si>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</si>
  <si>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</si>
  <si>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</si>
  <si>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</si>
  <si>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</si>
  <si>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</si>
  <si>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</si>
  <si>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</si>
  <si>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</si>
  <si>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</si>
  <si>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</si>
  <si>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</si>
  <si>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</si>
  <si>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</si>
  <si>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</si>
  <si>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</si>
  <si>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</si>
  <si>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</si>
  <si>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</si>
  <si>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</si>
  <si>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</si>
  <si>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</si>
  <si>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</si>
  <si>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</si>
  <si>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</si>
  <si>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</si>
  <si>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</si>
  <si>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</si>
  <si>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</si>
  <si>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</si>
  <si>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</si>
  <si>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</si>
  <si>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</si>
  <si>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</si>
  <si>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</si>
  <si>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</si>
  <si>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</si>
  <si>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</si>
  <si>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</si>
  <si>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</si>
  <si>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</si>
  <si>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</si>
  <si>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</si>
  <si>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</si>
  <si>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</si>
  <si>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</si>
  <si>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</si>
  <si>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</si>
  <si>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</si>
  <si>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</si>
  <si>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</si>
  <si>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</si>
  <si>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</si>
  <si>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</si>
  <si>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</si>
  <si>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</si>
  <si>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</si>
  <si>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</si>
  <si>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</si>
  <si>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</si>
  <si>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</si>
  <si>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</si>
  <si>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</si>
  <si>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</si>
  <si>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</si>
  <si>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</si>
  <si>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</si>
  <si>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</si>
  <si>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</si>
  <si>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</si>
  <si>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</si>
  <si>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</si>
  <si>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</si>
  <si>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</si>
  <si>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</si>
  <si>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</si>
  <si>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</si>
  <si>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</si>
  <si>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</si>
  <si>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</si>
  <si>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</si>
  <si>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</si>
  <si>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</si>
  <si>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</si>
  <si>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</si>
  <si>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</si>
  <si>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</si>
  <si>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</si>
  <si>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</si>
  <si>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</si>
  <si>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</si>
  <si>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</si>
  <si>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</si>
  <si>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</si>
  <si>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</si>
  <si>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</si>
  <si>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</si>
  <si>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</si>
  <si>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</si>
  <si>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</si>
  <si>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</si>
  <si>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</si>
  <si>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</si>
  <si>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</si>
  <si>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</si>
  <si>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</si>
  <si>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</si>
  <si>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</si>
  <si>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</si>
  <si>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</si>
  <si>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</si>
  <si>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</si>
  <si>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</si>
  <si>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</si>
  <si>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</si>
  <si>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</si>
  <si>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</si>
  <si>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</si>
  <si>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</si>
  <si>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</si>
  <si>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</si>
  <si>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</si>
  <si>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</si>
  <si>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</si>
  <si>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</si>
  <si>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</si>
  <si>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</si>
  <si>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</si>
  <si>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</si>
  <si>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</si>
  <si>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</si>
  <si>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</si>
  <si>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</si>
  <si>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</si>
  <si>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</si>
  <si>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</si>
  <si>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</si>
  <si>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</si>
  <si>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</si>
  <si>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</si>
  <si>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</si>
  <si>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</si>
  <si>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</si>
  <si>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</si>
  <si>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</si>
  <si>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</si>
  <si>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</si>
  <si>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</si>
  <si>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</si>
  <si>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</si>
  <si>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</si>
  <si>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</si>
  <si>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</si>
  <si>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</si>
  <si>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</si>
  <si>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</si>
  <si>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</si>
  <si>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</si>
  <si>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</si>
  <si>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</si>
  <si>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</si>
  <si>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</si>
  <si>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</si>
  <si>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</si>
  <si>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</si>
  <si>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</si>
  <si>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</si>
  <si>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</si>
  <si>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</si>
  <si>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</si>
  <si>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</si>
  <si>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</si>
  <si>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</si>
  <si>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</si>
  <si>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</si>
  <si>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</si>
  <si>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</si>
  <si>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</si>
  <si>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</si>
  <si>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</si>
  <si>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</si>
  <si>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</si>
  <si>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</si>
  <si>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</si>
  <si>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</si>
  <si>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</si>
  <si>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</si>
  <si>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</si>
  <si>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</si>
  <si>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</si>
  <si>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</si>
  <si>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</si>
  <si>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</si>
  <si>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</si>
  <si>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</si>
  <si>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</si>
  <si>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</si>
  <si>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</si>
  <si>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</si>
  <si>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</si>
  <si>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</si>
  <si>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</si>
  <si>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</si>
  <si>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</si>
  <si>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</si>
  <si>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</si>
  <si>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</si>
  <si>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</si>
  <si>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</si>
  <si>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</si>
  <si>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</si>
  <si>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</si>
  <si>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</si>
  <si>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</si>
  <si>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</si>
  <si>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</si>
  <si>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</si>
  <si>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</si>
  <si>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</si>
  <si>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</si>
  <si>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</si>
  <si>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</si>
  <si>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</si>
  <si>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</si>
  <si>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</si>
  <si>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</si>
  <si>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</si>
  <si>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</si>
  <si>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</si>
  <si>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</si>
  <si>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</si>
  <si>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</si>
  <si>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</si>
  <si>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</si>
  <si>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</si>
  <si>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</si>
  <si>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</si>
  <si>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</si>
  <si>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</si>
  <si>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</si>
  <si>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</si>
  <si>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</si>
  <si>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</si>
  <si>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</si>
  <si>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</si>
  <si>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</si>
  <si>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</si>
  <si>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</si>
  <si>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</si>
  <si>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</si>
  <si>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</si>
  <si>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</si>
  <si>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</si>
  <si>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</si>
  <si>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</si>
  <si>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</si>
  <si>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</si>
  <si>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</si>
  <si>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</si>
  <si>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</si>
  <si>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</si>
  <si>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</si>
  <si>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</si>
  <si>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</si>
  <si>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</si>
  <si>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</si>
  <si>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</si>
  <si>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</si>
  <si>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</si>
  <si>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</si>
  <si>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</si>
  <si>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</si>
  <si>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</si>
  <si>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</si>
  <si>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</si>
  <si>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</si>
  <si>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</si>
  <si>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</si>
  <si>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</si>
  <si>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</si>
  <si>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</si>
  <si>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</si>
  <si>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</si>
  <si>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</si>
  <si>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</si>
  <si>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</si>
  <si>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</si>
  <si>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</si>
  <si>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</si>
  <si>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</si>
  <si>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</si>
  <si>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</si>
  <si>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</si>
  <si>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</si>
  <si>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</si>
  <si>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</si>
  <si>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</si>
  <si>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</si>
  <si>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</si>
  <si>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</si>
  <si>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</si>
  <si>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</si>
  <si>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</si>
  <si>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</si>
  <si>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</si>
  <si>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</si>
  <si>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</si>
  <si>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</si>
  <si>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</si>
  <si>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</si>
  <si>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</si>
  <si>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</si>
  <si>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</si>
  <si>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</si>
  <si>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</si>
  <si>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</si>
  <si>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</si>
  <si>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</si>
  <si>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</si>
  <si>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</si>
  <si>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</si>
  <si>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</si>
  <si>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</si>
  <si>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</si>
  <si>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</si>
  <si>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</si>
  <si>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</si>
  <si>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</si>
  <si>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</si>
  <si>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</si>
  <si>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</si>
  <si>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</si>
  <si>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</si>
  <si>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</si>
  <si>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</si>
  <si>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</si>
  <si>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</si>
  <si>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</si>
  <si>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</si>
  <si>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</si>
  <si>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</si>
  <si>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</si>
  <si>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</si>
  <si>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</si>
  <si>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</si>
  <si>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</si>
  <si>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</si>
  <si>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</si>
  <si>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</si>
  <si>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</si>
  <si>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</si>
  <si>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</si>
  <si>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</si>
  <si>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</si>
  <si>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</si>
  <si>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</si>
  <si>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</si>
  <si>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</si>
  <si>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</si>
  <si>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</si>
  <si>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</si>
  <si>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</si>
  <si>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</si>
  <si>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</si>
  <si>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</si>
  <si>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</si>
  <si>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</si>
  <si>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</si>
  <si>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</si>
  <si>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</si>
  <si>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</si>
  <si>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</si>
  <si>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</si>
  <si>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</si>
  <si>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</si>
  <si>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</si>
  <si>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</si>
  <si>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</si>
  <si>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</si>
  <si>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</si>
  <si>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</si>
  <si>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</si>
  <si>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</si>
  <si>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</si>
  <si>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</si>
  <si>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</si>
  <si>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</si>
  <si>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</si>
  <si>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</si>
  <si>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</si>
  <si>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</si>
  <si>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</si>
  <si>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</si>
  <si>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</si>
  <si>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</si>
  <si>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</si>
  <si>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</si>
  <si>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</si>
  <si>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</si>
  <si>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</si>
  <si>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</si>
  <si>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</si>
  <si>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</si>
  <si>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</si>
  <si>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</si>
  <si>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</si>
  <si>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</si>
  <si>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</si>
  <si>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</si>
  <si>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</si>
  <si>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</si>
  <si>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</si>
  <si>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</si>
  <si>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</si>
  <si>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</si>
  <si>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</si>
  <si>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</si>
  <si>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</si>
  <si>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</si>
  <si>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</si>
  <si>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</si>
  <si>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</si>
  <si>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</si>
  <si>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</si>
  <si>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</si>
  <si>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</si>
  <si>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</si>
  <si>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</si>
  <si>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</si>
  <si>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</si>
  <si>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</si>
  <si>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</si>
  <si>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</si>
  <si>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</si>
  <si>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</si>
  <si>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</si>
  <si>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</si>
  <si>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</si>
  <si>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</si>
  <si>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</si>
  <si>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</si>
  <si>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</si>
  <si>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</si>
  <si>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</si>
  <si>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</si>
  <si>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</si>
  <si>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</si>
  <si>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</si>
  <si>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</si>
  <si>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</si>
  <si>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</si>
  <si>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</si>
  <si>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</si>
  <si>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</si>
  <si>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</si>
  <si>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</si>
  <si>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</si>
  <si>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</si>
  <si>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</si>
  <si>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</si>
  <si>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</si>
  <si>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</si>
  <si>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</si>
  <si>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</si>
  <si>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</si>
  <si>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</si>
  <si>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</si>
  <si>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</si>
  <si>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</si>
  <si>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</si>
  <si>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</si>
  <si>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</si>
  <si>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</si>
  <si>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</si>
  <si>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</si>
  <si>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</si>
  <si>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</si>
  <si>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</si>
  <si>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</si>
  <si>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</si>
  <si>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</si>
  <si>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</si>
  <si>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</si>
  <si>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</si>
  <si>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</si>
  <si>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</si>
  <si>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</si>
  <si>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</si>
  <si>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</si>
  <si>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</si>
  <si>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</si>
  <si>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</si>
  <si>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</si>
  <si>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</si>
  <si>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</si>
  <si>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</si>
  <si>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</si>
  <si>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</si>
  <si>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</si>
  <si>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</si>
  <si>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</si>
  <si>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</si>
  <si>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</si>
  <si>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</si>
  <si>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</si>
  <si>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</si>
  <si>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</si>
  <si>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</si>
  <si>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</si>
  <si>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</si>
  <si>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</si>
  <si>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</si>
  <si>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</si>
  <si>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</si>
  <si>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</si>
  <si>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</si>
  <si>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</si>
  <si>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</si>
  <si>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</si>
  <si>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</si>
  <si>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</si>
  <si>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</si>
  <si>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</si>
  <si>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</si>
  <si>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</si>
  <si>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</si>
  <si>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</si>
  <si>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</si>
  <si>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</si>
  <si>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</si>
  <si>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</si>
  <si>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</si>
  <si>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</si>
  <si>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</si>
  <si>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</si>
  <si>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</si>
  <si>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</si>
  <si>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</si>
  <si>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</si>
  <si>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</si>
  <si>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</si>
  <si>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</si>
  <si>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</si>
  <si>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</si>
  <si>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</si>
  <si>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</si>
  <si>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</si>
  <si>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</si>
  <si>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</si>
  <si>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</si>
  <si>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</si>
  <si>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</si>
  <si>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</si>
  <si>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</si>
  <si>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</si>
  <si>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</si>
  <si>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</si>
  <si>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</si>
  <si>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</si>
  <si>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</si>
  <si>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</si>
  <si>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</si>
  <si>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</si>
  <si>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</si>
  <si>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</si>
  <si>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</si>
  <si>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</si>
  <si>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</si>
  <si>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</si>
  <si>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</si>
  <si>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</si>
  <si>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</si>
  <si>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</si>
  <si>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</si>
  <si>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</si>
  <si>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</si>
  <si>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</si>
  <si>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</si>
  <si>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</si>
  <si>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</si>
  <si>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</si>
  <si>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</si>
  <si>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</si>
  <si>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</si>
  <si>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</si>
  <si>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</si>
  <si>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</si>
  <si>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</si>
  <si>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</si>
  <si>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</si>
  <si>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</si>
  <si>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</si>
  <si>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</si>
  <si>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</si>
  <si>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</si>
  <si>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</si>
  <si>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</si>
  <si>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</si>
  <si>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</si>
  <si>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</si>
  <si>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</si>
  <si>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</si>
  <si>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</si>
  <si>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</si>
  <si>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</si>
  <si>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</si>
  <si>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</si>
  <si>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</si>
  <si>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</si>
  <si>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</si>
  <si>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</si>
  <si>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</si>
  <si>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</si>
  <si>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</si>
  <si>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</si>
  <si>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</si>
  <si>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</si>
  <si>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</si>
  <si>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</si>
  <si>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</si>
  <si>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</si>
  <si>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</si>
  <si>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</si>
  <si>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</si>
  <si>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</si>
  <si>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</si>
  <si>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</si>
  <si>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</si>
  <si>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</si>
  <si>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</si>
  <si>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</si>
  <si>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</si>
  <si>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</si>
  <si>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</si>
  <si>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</si>
  <si>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</si>
  <si>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</si>
  <si>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</si>
  <si>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</si>
  <si>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</si>
  <si>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</si>
  <si>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</si>
  <si>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</si>
  <si>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</si>
  <si>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</si>
  <si>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</si>
  <si>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</si>
  <si>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</si>
  <si>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</si>
  <si>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</si>
  <si>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</si>
  <si>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</si>
  <si>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</si>
  <si>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</si>
  <si>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</si>
  <si>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</si>
  <si>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</si>
  <si>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</si>
  <si>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</si>
  <si>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</si>
  <si>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</si>
  <si>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</si>
  <si>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</si>
  <si>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</si>
  <si>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</si>
  <si>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</si>
  <si>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</si>
  <si>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</si>
  <si>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</si>
  <si>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</si>
  <si>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</si>
  <si>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</si>
  <si>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</si>
  <si>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</si>
  <si>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</si>
  <si>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</si>
  <si>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</si>
  <si>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</si>
  <si>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</si>
  <si>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</si>
  <si>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</si>
  <si>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</si>
  <si>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</si>
  <si>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</si>
  <si>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</si>
  <si>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</si>
  <si>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</si>
  <si>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</si>
  <si>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</si>
  <si>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</si>
  <si>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</si>
  <si>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</si>
  <si>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</si>
  <si>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</si>
  <si>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</si>
  <si>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</si>
  <si>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</si>
  <si>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</si>
  <si>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</si>
  <si>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</si>
  <si>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</si>
  <si>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</si>
  <si>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</si>
  <si>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</si>
  <si>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</si>
  <si>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</si>
  <si>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</si>
  <si>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</si>
  <si>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</si>
  <si>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</si>
  <si>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</si>
  <si>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</si>
  <si>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</si>
  <si>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</si>
  <si>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</si>
  <si>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</si>
  <si>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</si>
  <si>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</si>
  <si>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</si>
  <si>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</si>
  <si>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</si>
  <si>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</si>
  <si>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</si>
  <si>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</si>
  <si>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</si>
  <si>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</si>
  <si>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</si>
  <si>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</si>
  <si>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</si>
  <si>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</si>
  <si>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</si>
  <si>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</si>
  <si>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</si>
  <si>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</si>
  <si>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</si>
  <si>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</si>
  <si>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</si>
  <si>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</si>
  <si>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</si>
  <si>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</si>
  <si>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</si>
  <si>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</si>
  <si>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</si>
  <si>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</si>
  <si>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</si>
  <si>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</si>
  <si>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</si>
  <si>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</si>
  <si>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</si>
  <si>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</si>
  <si>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</si>
  <si>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</si>
  <si>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</si>
  <si>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</si>
  <si>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</si>
  <si>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</si>
  <si>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</si>
  <si>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</si>
  <si>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</si>
  <si>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</si>
  <si>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</si>
  <si>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</si>
  <si>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</si>
  <si>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</si>
  <si>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</si>
  <si>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</si>
  <si>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</si>
  <si>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</si>
  <si>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</si>
  <si>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</si>
  <si>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</si>
  <si>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</si>
  <si>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</si>
  <si>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</si>
  <si>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</si>
  <si>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</si>
  <si>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</si>
  <si>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</si>
  <si>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</si>
  <si>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</si>
  <si>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</si>
  <si>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</si>
  <si>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</si>
  <si>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</si>
  <si>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</si>
  <si>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</si>
  <si>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</si>
  <si>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</si>
  <si>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</si>
  <si>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</si>
  <si>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</si>
  <si>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</si>
  <si>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</si>
  <si>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</si>
  <si>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</si>
  <si>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</si>
  <si>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</si>
  <si>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</si>
  <si>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</si>
  <si>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</si>
  <si>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</si>
  <si>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</si>
  <si>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</si>
  <si>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</si>
  <si>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</si>
  <si>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</si>
  <si>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</si>
  <si>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</si>
  <si>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</si>
  <si>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</si>
  <si>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</si>
  <si>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</si>
  <si>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</si>
  <si>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</si>
  <si>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</si>
  <si>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</si>
  <si>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</si>
  <si>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</si>
  <si>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</si>
  <si>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</si>
  <si>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</si>
  <si>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</si>
  <si>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</si>
  <si>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</si>
  <si>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</si>
  <si>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</si>
  <si>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</si>
  <si>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</si>
  <si>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</si>
  <si>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</si>
  <si>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</si>
  <si>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</si>
  <si>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</si>
  <si>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</si>
  <si>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</si>
  <si>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</si>
  <si>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</si>
  <si>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</si>
  <si>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</si>
  <si>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</si>
  <si>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</si>
  <si>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</si>
  <si>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</si>
  <si>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</si>
  <si>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</si>
  <si>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</si>
  <si>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</si>
  <si>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</si>
  <si>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</si>
  <si>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</si>
  <si>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</si>
  <si>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</si>
  <si>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</si>
  <si>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</si>
  <si>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</si>
  <si>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</si>
  <si>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</si>
  <si>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</si>
  <si>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</si>
  <si>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</si>
  <si>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</si>
  <si>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</si>
  <si>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</si>
  <si>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</si>
  <si>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</si>
  <si>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</si>
  <si>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</si>
  <si>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</si>
  <si>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</si>
  <si>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</si>
  <si>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</si>
  <si>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</si>
  <si>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</si>
  <si>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</si>
  <si>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</si>
  <si>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</si>
  <si>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</si>
  <si>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</si>
  <si>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</si>
  <si>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</si>
  <si>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</si>
  <si>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</si>
  <si>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</si>
  <si>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</si>
  <si>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</si>
  <si>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</si>
  <si>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</si>
  <si>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</si>
  <si>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</si>
  <si>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</si>
  <si>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</si>
  <si>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</si>
  <si>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</si>
  <si>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</si>
  <si>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</si>
  <si>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</si>
  <si>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</si>
  <si>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</si>
  <si>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</si>
  <si>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</si>
  <si>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</si>
  <si>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</si>
  <si>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</si>
  <si>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</si>
  <si>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</si>
  <si>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</si>
  <si>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</si>
  <si>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</si>
  <si>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</si>
  <si>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</si>
  <si>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</si>
  <si>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</si>
  <si>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</si>
  <si>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</si>
  <si>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</si>
  <si>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</si>
  <si>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</si>
  <si>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</si>
  <si>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</si>
  <si>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</si>
  <si>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</si>
  <si>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</si>
  <si>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</si>
  <si>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</si>
  <si>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</si>
  <si>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</si>
  <si>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</si>
  <si>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</si>
  <si>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</si>
  <si>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</si>
  <si>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</si>
  <si>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</si>
  <si>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</si>
  <si>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</si>
  <si>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</si>
  <si>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</si>
  <si>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</si>
  <si>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</si>
  <si>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</si>
  <si>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</si>
  <si>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</si>
  <si>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</si>
  <si>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</si>
  <si>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</si>
  <si>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</si>
  <si>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</si>
  <si>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</si>
  <si>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</si>
  <si>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</si>
  <si>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</si>
  <si>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</si>
  <si>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</si>
  <si>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</si>
  <si>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</si>
  <si>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</si>
  <si>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</si>
  <si>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</si>
  <si>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</si>
  <si>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</si>
  <si>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</si>
  <si>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</si>
  <si>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</si>
  <si>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</si>
  <si>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</si>
  <si>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</si>
  <si>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</si>
  <si>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</si>
  <si>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</si>
  <si>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</si>
  <si>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</si>
  <si>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</si>
  <si>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</si>
  <si>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</si>
  <si>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</si>
  <si>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</si>
  <si>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</si>
  <si>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</si>
  <si>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</si>
  <si>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</si>
  <si>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</si>
  <si>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</si>
  <si>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</si>
  <si>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</si>
  <si>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</si>
  <si>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</si>
  <si>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</si>
  <si>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</si>
  <si>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</si>
  <si>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</si>
  <si>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</si>
  <si>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</si>
  <si>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</si>
  <si>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</si>
  <si>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</si>
  <si>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</si>
  <si>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</si>
  <si>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</si>
  <si>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</si>
  <si>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</si>
  <si>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</si>
  <si>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</si>
  <si>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</si>
  <si>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</si>
  <si>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</si>
  <si>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</si>
  <si>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</si>
  <si>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</si>
  <si>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</si>
  <si>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</si>
  <si>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</si>
  <si>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</si>
  <si>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</si>
  <si>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</si>
  <si>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</si>
  <si>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</si>
  <si>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</si>
  <si>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</si>
  <si>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</si>
  <si>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</si>
  <si>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</si>
  <si>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</si>
  <si>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</si>
  <si>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</si>
  <si>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</si>
  <si>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</si>
  <si>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</si>
  <si>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</si>
  <si>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</si>
  <si>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</si>
  <si>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</si>
  <si>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</si>
  <si>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</si>
  <si>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</si>
  <si>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</si>
  <si>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</si>
  <si>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</si>
  <si>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</si>
  <si>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</si>
  <si>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</si>
  <si>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</si>
  <si>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</si>
  <si>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</si>
  <si>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</si>
  <si>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</si>
  <si>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</si>
  <si>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</si>
  <si>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</si>
  <si>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</si>
  <si>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</si>
  <si>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</si>
  <si>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</si>
  <si>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</si>
  <si>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</si>
  <si>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</si>
  <si>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</si>
  <si>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</si>
  <si>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</si>
  <si>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</si>
  <si>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</si>
  <si>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</si>
  <si>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</si>
  <si>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</si>
  <si>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</si>
  <si>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</si>
  <si>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</si>
  <si>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</si>
  <si>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</si>
  <si>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</si>
  <si>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</si>
  <si>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</si>
  <si>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</si>
  <si>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</si>
  <si>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</si>
  <si>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</si>
  <si>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</si>
  <si>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</si>
  <si>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</si>
  <si>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</si>
  <si>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</si>
  <si>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</si>
  <si>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</si>
  <si>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</si>
  <si>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</si>
  <si>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</si>
  <si>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</si>
  <si>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</si>
  <si>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</si>
  <si>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</si>
  <si>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</si>
  <si>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</si>
  <si>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</si>
  <si>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</si>
  <si>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</si>
  <si>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</si>
  <si>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</si>
  <si>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</si>
  <si>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</si>
  <si>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</si>
  <si>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</si>
  <si>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</si>
  <si>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</si>
  <si>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</si>
  <si>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</si>
  <si>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</si>
  <si>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</si>
  <si>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</si>
  <si>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</si>
  <si>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</si>
  <si>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</si>
  <si>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</si>
  <si>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</si>
  <si>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</si>
  <si>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</si>
  <si>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</si>
  <si>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</si>
  <si>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</si>
  <si>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</si>
  <si>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</si>
  <si>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</si>
  <si>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</si>
  <si>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</si>
  <si>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</si>
  <si>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</si>
  <si>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</si>
  <si>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</si>
  <si>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</si>
  <si>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</si>
  <si>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</si>
  <si>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</si>
  <si>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</si>
  <si>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</si>
  <si>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</si>
  <si>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</si>
  <si>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</si>
  <si>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</si>
  <si>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</si>
  <si>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</si>
  <si>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</si>
  <si>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</si>
  <si>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</si>
  <si>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</si>
  <si>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</si>
  <si>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</si>
  <si>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</si>
  <si>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</si>
  <si>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</si>
  <si>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</si>
  <si>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</si>
  <si>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</si>
  <si>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</si>
  <si>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</si>
  <si>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</si>
  <si>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</si>
  <si>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</si>
  <si>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</si>
  <si>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</si>
  <si>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</si>
  <si>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</si>
  <si>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</si>
  <si>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</si>
  <si>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</si>
  <si>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</si>
  <si>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</si>
  <si>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</si>
  <si>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</si>
  <si>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</si>
  <si>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</si>
  <si>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</si>
  <si>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</si>
  <si>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</si>
  <si>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</si>
  <si>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</si>
  <si>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</si>
  <si>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</si>
  <si>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</si>
  <si>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</si>
  <si>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</si>
  <si>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</si>
  <si>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</si>
  <si>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</si>
  <si>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</si>
  <si>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</si>
  <si>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</si>
  <si>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</si>
  <si>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</si>
  <si>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</si>
  <si>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</si>
  <si>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</si>
  <si>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</si>
  <si>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</si>
  <si>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</si>
  <si>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</si>
  <si>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</si>
  <si>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</si>
  <si>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</si>
  <si>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</si>
  <si>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</si>
  <si>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</si>
  <si>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</si>
  <si>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</si>
  <si>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</si>
  <si>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</si>
  <si>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</si>
  <si>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</si>
  <si>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</si>
  <si>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</si>
  <si>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</si>
  <si>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</si>
  <si>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</si>
  <si>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</si>
  <si>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</si>
  <si>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</si>
  <si>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</si>
  <si>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</si>
  <si>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</si>
  <si>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</si>
  <si>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</si>
  <si>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</si>
  <si>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</si>
  <si>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</si>
  <si>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</si>
  <si>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</si>
  <si>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</si>
  <si>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</si>
  <si>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</si>
  <si>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</si>
  <si>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</si>
  <si>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</si>
  <si>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</si>
  <si>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</si>
  <si>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</si>
  <si>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</si>
  <si>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</si>
  <si>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</si>
  <si>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</si>
  <si>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</si>
  <si>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</si>
  <si>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</si>
  <si>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</si>
  <si>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</si>
  <si>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</si>
  <si>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</si>
  <si>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</si>
  <si>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</si>
  <si>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</si>
  <si>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</si>
  <si>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</si>
  <si>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</si>
  <si>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</si>
  <si>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</si>
  <si>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</si>
  <si>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</si>
  <si>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</si>
  <si>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</si>
  <si>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</si>
  <si>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</si>
  <si>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</si>
  <si>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</si>
  <si>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</si>
  <si>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</si>
  <si>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</si>
  <si>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</si>
  <si>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</si>
  <si>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</si>
  <si>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</si>
  <si>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</si>
  <si>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</si>
  <si>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</si>
  <si>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</si>
  <si>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</si>
  <si>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</si>
  <si>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</si>
  <si>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</si>
  <si>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</si>
  <si>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</si>
  <si>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</si>
  <si>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</si>
  <si>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</si>
  <si>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</si>
  <si>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</si>
  <si>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</si>
  <si>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</si>
  <si>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</si>
  <si>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</si>
  <si>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</si>
  <si>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</si>
  <si>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</si>
  <si>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</si>
  <si>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</si>
  <si>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</si>
  <si>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</si>
  <si>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</si>
  <si>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</si>
  <si>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</si>
  <si>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</si>
  <si>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</si>
  <si>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</si>
  <si>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</si>
  <si>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</si>
  <si>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</si>
  <si>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</si>
  <si>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</si>
  <si>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</si>
  <si>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</si>
  <si>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</si>
  <si>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</si>
  <si>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</si>
  <si>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</si>
  <si>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</si>
  <si>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</si>
  <si>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</si>
  <si>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</si>
  <si>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</si>
  <si>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</si>
  <si>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</si>
  <si>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</si>
  <si>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</si>
  <si>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</si>
  <si>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</si>
  <si>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</si>
  <si>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</si>
  <si>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</si>
  <si>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</si>
  <si>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</si>
  <si>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</si>
  <si>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</si>
  <si>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</si>
  <si>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</si>
  <si>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</si>
  <si>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</si>
  <si>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</si>
  <si>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</si>
  <si>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</si>
  <si>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</si>
  <si>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</si>
  <si>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</si>
  <si>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</si>
  <si>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</si>
  <si>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</si>
  <si>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</si>
  <si>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</si>
  <si>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</si>
  <si>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</si>
  <si>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</si>
  <si>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</si>
  <si>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</si>
  <si>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</si>
  <si>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</si>
  <si>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</si>
  <si>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</si>
  <si>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</si>
  <si>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</si>
  <si>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</si>
  <si>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</si>
  <si>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</si>
  <si>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</si>
  <si>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</si>
  <si>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</si>
  <si>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</si>
  <si>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</si>
  <si>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</si>
  <si>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</si>
  <si>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</si>
  <si>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</si>
  <si>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</si>
  <si>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</si>
  <si>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</si>
  <si>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</si>
  <si>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</si>
  <si>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</si>
  <si>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</si>
  <si>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</si>
  <si>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</si>
  <si>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</si>
  <si>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</si>
  <si>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</si>
  <si>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</si>
  <si>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</si>
  <si>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</si>
  <si>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</si>
  <si>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</si>
  <si>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</si>
  <si>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</si>
  <si>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</si>
  <si>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</si>
  <si>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</si>
  <si>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</si>
  <si>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</si>
  <si>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</si>
  <si>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</si>
  <si>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</si>
  <si>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</si>
  <si>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</si>
  <si>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</si>
  <si>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</si>
  <si>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</si>
  <si>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</si>
  <si>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</si>
  <si>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</si>
  <si>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</si>
  <si>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</si>
  <si>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</si>
  <si>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</si>
  <si>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</si>
  <si>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</si>
  <si>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</si>
  <si>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</si>
  <si>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</si>
  <si>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</si>
  <si>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</si>
  <si>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</si>
  <si>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</si>
  <si>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</si>
  <si>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</si>
  <si>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</si>
  <si>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</si>
  <si>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</si>
  <si>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</si>
  <si>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</si>
  <si>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</si>
  <si>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</si>
  <si>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</si>
  <si>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</si>
  <si>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</si>
  <si>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</si>
  <si>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</si>
  <si>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</si>
  <si>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</si>
  <si>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</si>
  <si>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</si>
  <si>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</si>
  <si>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</si>
  <si>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</si>
  <si>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</si>
  <si>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</si>
  <si>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</si>
  <si>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</si>
  <si>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</si>
  <si>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</si>
  <si>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</si>
  <si>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</si>
  <si>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</si>
  <si>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</si>
  <si>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</si>
  <si>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</si>
  <si>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</si>
  <si>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</si>
  <si>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</si>
  <si>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</si>
  <si>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</si>
  <si>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</si>
  <si>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</si>
  <si>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</si>
  <si>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</si>
  <si>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</si>
  <si>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</si>
  <si>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</si>
  <si>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</si>
  <si>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</si>
  <si>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</si>
  <si>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</si>
  <si>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</si>
  <si>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</si>
  <si>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</si>
  <si>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</si>
  <si>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</si>
  <si>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</si>
  <si>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</si>
  <si>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</si>
  <si>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</si>
  <si>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</si>
  <si>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</si>
  <si>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</si>
  <si>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</si>
  <si>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</si>
  <si>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</si>
  <si>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</si>
  <si>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</si>
  <si>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</si>
  <si>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</si>
  <si>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</si>
  <si>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</si>
  <si>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</si>
  <si>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</si>
  <si>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</si>
  <si>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</si>
  <si>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</si>
  <si>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</si>
  <si>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</si>
  <si>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</si>
  <si>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</si>
  <si>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</si>
  <si>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</si>
  <si>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</si>
  <si>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</si>
  <si>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</si>
  <si>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</si>
  <si>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</si>
  <si>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</si>
  <si>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</si>
  <si>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</si>
  <si>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</si>
  <si>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</si>
  <si>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</si>
  <si>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</si>
  <si>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</si>
  <si>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</si>
  <si>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</si>
  <si>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</si>
  <si>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</si>
  <si>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</si>
  <si>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</si>
  <si>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</si>
  <si>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</si>
  <si>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</si>
  <si>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</si>
  <si>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</si>
  <si>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</si>
  <si>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</si>
  <si>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</si>
  <si>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</si>
  <si>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</si>
  <si>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</si>
  <si>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</si>
  <si>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</si>
  <si>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</si>
  <si>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</si>
  <si>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</si>
  <si>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</si>
  <si>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</si>
  <si>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</si>
  <si>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</si>
  <si>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</si>
  <si>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</si>
  <si>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</si>
  <si>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</si>
  <si>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</si>
  <si>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</si>
  <si>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</si>
  <si>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</si>
  <si>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</si>
  <si>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</si>
  <si>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</si>
  <si>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</si>
  <si>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</si>
  <si>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</si>
  <si>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</si>
  <si>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</si>
  <si>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</si>
  <si>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</si>
  <si>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</si>
  <si>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</si>
  <si>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</si>
  <si>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</si>
  <si>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</si>
  <si>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</si>
  <si>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</si>
  <si>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</si>
  <si>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</si>
  <si>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</si>
  <si>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</si>
  <si>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</si>
  <si>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</si>
  <si>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</si>
  <si>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</si>
  <si>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</si>
  <si>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</si>
  <si>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</si>
  <si>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</si>
  <si>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</si>
  <si>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</si>
  <si>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</si>
  <si>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</si>
  <si>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</si>
  <si>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</si>
  <si>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</si>
  <si>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</si>
  <si>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</si>
  <si>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</si>
  <si>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</si>
  <si>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</si>
  <si>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</si>
  <si>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</si>
  <si>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</si>
  <si>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</si>
  <si>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</si>
  <si>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</si>
  <si>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</si>
  <si>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</si>
  <si>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</si>
  <si>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</si>
  <si>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</si>
  <si>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</si>
  <si>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</si>
  <si>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</si>
  <si>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</si>
  <si>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</si>
  <si>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</si>
  <si>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</si>
  <si>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</si>
  <si>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</si>
  <si>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</si>
  <si>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</si>
  <si>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</si>
  <si>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</si>
  <si>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</si>
  <si>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</si>
  <si>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</si>
  <si>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</si>
  <si>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</si>
  <si>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</si>
  <si>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</si>
  <si>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</si>
  <si>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</si>
  <si>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</si>
  <si>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</si>
  <si>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</si>
  <si>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</si>
  <si>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</si>
  <si>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</si>
  <si>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</si>
  <si>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</si>
  <si>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</si>
  <si>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</si>
  <si>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</si>
  <si>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</si>
  <si>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</si>
  <si>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</si>
  <si>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</si>
  <si>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</si>
  <si>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</si>
  <si>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</si>
  <si>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</si>
  <si>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</si>
  <si>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</si>
  <si>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</si>
  <si>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</si>
  <si>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</si>
  <si>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</si>
  <si>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</si>
  <si>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</si>
  <si>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</si>
  <si>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</si>
  <si>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</si>
  <si>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</si>
  <si>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</si>
  <si>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</si>
  <si>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</si>
  <si>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</si>
  <si>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</si>
  <si>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</si>
  <si>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</si>
  <si>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</si>
  <si>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</si>
  <si>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</si>
  <si>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</si>
  <si>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</si>
  <si>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</si>
  <si>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</si>
  <si>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</si>
  <si>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</si>
  <si>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</si>
  <si>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</si>
  <si>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</si>
  <si>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</si>
  <si>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</si>
  <si>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</si>
  <si>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</si>
  <si>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</si>
  <si>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</si>
  <si>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</si>
  <si>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</si>
  <si>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</si>
  <si>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</si>
  <si>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</si>
  <si>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</si>
  <si>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</si>
  <si>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</si>
  <si>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</si>
  <si>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</si>
  <si>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</si>
  <si>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</si>
  <si>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</si>
  <si>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</si>
  <si>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</si>
  <si>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</si>
  <si>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</si>
  <si>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</si>
  <si>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</si>
  <si>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</si>
  <si>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</si>
  <si>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</si>
  <si>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</si>
  <si>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</si>
  <si>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</si>
  <si>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</si>
  <si>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</si>
  <si>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</si>
  <si>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</si>
  <si>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</si>
  <si>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</si>
  <si>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</si>
  <si>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</si>
  <si>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</si>
  <si>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</si>
  <si>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</si>
  <si>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</si>
  <si>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</si>
  <si>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</si>
  <si>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</si>
  <si>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</si>
  <si>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</si>
  <si>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</si>
  <si>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</si>
  <si>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</si>
  <si>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</si>
  <si>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</si>
  <si>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</si>
  <si>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</si>
  <si>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</si>
  <si>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</si>
  <si>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</si>
  <si>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</si>
  <si>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</si>
  <si>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</si>
  <si>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</si>
  <si>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</si>
  <si>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</si>
  <si>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</si>
  <si>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</si>
  <si>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</si>
  <si>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</si>
  <si>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</si>
  <si>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</si>
  <si>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</si>
  <si>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</si>
  <si>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</si>
  <si>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</si>
  <si>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</si>
  <si>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</si>
  <si>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</si>
  <si>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</si>
  <si>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</si>
  <si>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</si>
  <si>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</si>
  <si>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</si>
  <si>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</si>
  <si>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</si>
  <si>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</si>
  <si>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</si>
  <si>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</si>
  <si>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</si>
  <si>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</si>
  <si>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</si>
  <si>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</si>
  <si>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</si>
  <si>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</si>
  <si>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</si>
  <si>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</si>
  <si>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</si>
  <si>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</si>
  <si>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</si>
  <si>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</si>
  <si>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</si>
  <si>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</si>
  <si>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</si>
  <si>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</si>
  <si>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</si>
  <si>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</si>
  <si>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</si>
  <si>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</si>
  <si>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</si>
  <si>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</si>
  <si>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</si>
  <si>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</si>
  <si>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</si>
  <si>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</si>
  <si>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</si>
  <si>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</si>
  <si>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</si>
  <si>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</si>
  <si>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</si>
  <si>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</si>
  <si>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</si>
  <si>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</si>
  <si>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</si>
  <si>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</si>
  <si>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</si>
  <si>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</si>
  <si>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</si>
  <si>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</si>
  <si>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</si>
  <si>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</si>
  <si>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</si>
  <si>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</si>
  <si>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</si>
  <si>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</si>
  <si>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</si>
  <si>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</si>
  <si>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</si>
  <si>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</si>
  <si>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</si>
  <si>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</si>
  <si>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</si>
  <si>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</si>
  <si>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</si>
  <si>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</si>
  <si>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</si>
  <si>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</si>
  <si>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</si>
  <si>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</si>
  <si>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</si>
  <si>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</si>
  <si>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</si>
  <si>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</si>
  <si>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</si>
  <si>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</si>
  <si>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</si>
  <si>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</si>
  <si>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</si>
  <si>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</si>
  <si>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</si>
  <si>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</si>
  <si>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</si>
  <si>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</si>
  <si>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</si>
  <si>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</si>
  <si>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</si>
  <si>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</si>
  <si>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</si>
  <si>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</si>
  <si>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</si>
  <si>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</si>
  <si>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</si>
  <si>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</si>
  <si>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</si>
  <si>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</si>
  <si>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</si>
  <si>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</si>
  <si>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</si>
  <si>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</si>
  <si>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</si>
  <si>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</si>
  <si>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</si>
  <si>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</si>
  <si>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</si>
  <si>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</si>
  <si>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</si>
  <si>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</si>
  <si>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</si>
  <si>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</si>
  <si>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</si>
  <si>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</si>
  <si>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</si>
  <si>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</si>
  <si>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</si>
  <si>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</si>
  <si>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</si>
  <si>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</si>
  <si>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</si>
  <si>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</si>
  <si>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</si>
  <si>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</si>
  <si>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</si>
  <si>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</si>
  <si>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</si>
  <si>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</si>
  <si>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</si>
  <si>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</si>
  <si>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</si>
  <si>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</si>
  <si>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</si>
  <si>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</si>
  <si>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</si>
  <si>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</si>
  <si>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</si>
  <si>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</si>
  <si>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</si>
  <si>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</si>
  <si>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</si>
  <si>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</si>
  <si>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</si>
  <si>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</si>
  <si>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</si>
  <si>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</si>
  <si>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</si>
  <si>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</si>
  <si>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</si>
  <si>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</si>
  <si>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</si>
  <si>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</si>
  <si>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</si>
  <si>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</si>
  <si>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</si>
  <si>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</si>
  <si>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</si>
  <si>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</si>
  <si>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</si>
  <si>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</si>
  <si>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</si>
  <si>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</si>
  <si>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</si>
  <si>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</si>
  <si>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</si>
  <si>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</si>
  <si>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</si>
  <si>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</si>
  <si>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</si>
  <si>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</si>
  <si>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</si>
  <si>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</si>
  <si>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</si>
  <si>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</si>
  <si>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</si>
  <si>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</si>
  <si>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</si>
  <si>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</si>
  <si>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</si>
  <si>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</si>
  <si>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</si>
  <si>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</si>
  <si>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</si>
  <si>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</si>
  <si>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</si>
  <si>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</si>
  <si>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</si>
  <si>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</si>
  <si>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</si>
  <si>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</si>
  <si>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</si>
  <si>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</si>
  <si>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</si>
  <si>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</si>
  <si>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</si>
  <si>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</si>
  <si>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</si>
  <si>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</si>
  <si>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</si>
  <si>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</si>
  <si>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</si>
  <si>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</si>
  <si>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</si>
  <si>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</si>
  <si>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</si>
  <si>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</si>
  <si>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</si>
  <si>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</si>
  <si>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</si>
  <si>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</si>
  <si>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</si>
  <si>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</si>
  <si>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</si>
  <si>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</si>
  <si>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</si>
  <si>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</si>
  <si>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</si>
  <si>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</si>
  <si>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</si>
  <si>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</si>
  <si>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</si>
  <si>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</si>
  <si>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</si>
  <si>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</si>
  <si>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</si>
  <si>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</si>
  <si>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</si>
  <si>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</si>
  <si>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</si>
  <si>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</si>
  <si>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</si>
  <si>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</si>
  <si>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</si>
  <si>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</si>
  <si>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</si>
  <si>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</si>
  <si>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</si>
  <si>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</si>
  <si>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</si>
  <si>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</si>
  <si>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</si>
  <si>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</si>
  <si>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</si>
  <si>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</si>
  <si>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</si>
  <si>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</si>
  <si>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</si>
  <si>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</si>
  <si>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</si>
  <si>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</si>
  <si>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</si>
  <si>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</si>
  <si>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</si>
  <si>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</si>
  <si>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</si>
  <si>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</si>
  <si>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</si>
  <si>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</si>
  <si>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</si>
  <si>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</si>
  <si>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</si>
  <si>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</si>
  <si>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</si>
  <si>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</si>
  <si>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</si>
  <si>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</si>
  <si>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</si>
  <si>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</si>
  <si>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</si>
  <si>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</si>
  <si>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</si>
  <si>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</si>
  <si>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</si>
  <si>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</si>
  <si>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</si>
  <si>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</si>
  <si>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</si>
  <si>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</si>
  <si>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</si>
  <si>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</si>
  <si>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</si>
  <si>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</si>
  <si>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</si>
  <si>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</si>
  <si>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</si>
  <si>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</si>
  <si>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</si>
  <si>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</si>
  <si>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</si>
  <si>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</si>
  <si>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</si>
  <si>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</si>
  <si>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</si>
  <si>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</si>
  <si>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</si>
  <si>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</si>
  <si>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</si>
  <si>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</si>
  <si>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</si>
  <si>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</si>
  <si>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</si>
  <si>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</si>
  <si>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</si>
  <si>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</si>
  <si>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</si>
  <si>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</si>
  <si>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</si>
  <si>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</si>
  <si>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</si>
  <si>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</si>
  <si>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</si>
  <si>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</si>
  <si>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</si>
  <si>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</si>
  <si>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</si>
  <si>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</si>
  <si>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</si>
  <si>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</si>
  <si>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</si>
  <si>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</si>
  <si>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</si>
  <si>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</si>
  <si>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</si>
  <si>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</si>
  <si>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</si>
  <si>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</si>
  <si>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</si>
  <si>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</si>
  <si>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</si>
  <si>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</si>
  <si>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</si>
  <si>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</si>
  <si>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</si>
  <si>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</si>
  <si>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</si>
  <si>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</si>
  <si>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</si>
  <si>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</si>
  <si>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</si>
  <si>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</si>
  <si>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</si>
  <si>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</si>
  <si>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</si>
  <si>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</si>
  <si>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</si>
  <si>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</si>
  <si>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</si>
  <si>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</si>
  <si>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</si>
  <si>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</si>
  <si>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</si>
  <si>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</si>
  <si>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</si>
  <si>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</si>
  <si>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</si>
  <si>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</si>
  <si>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</si>
  <si>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</si>
  <si>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</si>
  <si>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</si>
  <si>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</si>
  <si>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</si>
  <si>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</si>
  <si>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</si>
  <si>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</si>
  <si>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</si>
  <si>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</si>
  <si>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</si>
  <si>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</si>
  <si>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</si>
  <si>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</si>
  <si>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</si>
  <si>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</si>
  <si>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</si>
  <si>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</si>
  <si>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</si>
  <si>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</si>
  <si>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</si>
  <si>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</si>
  <si>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</si>
  <si>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</si>
  <si>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</si>
  <si>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</si>
  <si>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</si>
  <si>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</si>
  <si>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</si>
  <si>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</si>
  <si>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</si>
  <si>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</si>
  <si>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</si>
  <si>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</si>
  <si>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</si>
  <si>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</si>
  <si>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</si>
  <si>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</si>
  <si>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</si>
  <si>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</si>
  <si>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</si>
  <si>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</si>
  <si>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</si>
  <si>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</si>
  <si>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</si>
  <si>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</si>
  <si>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</si>
  <si>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</si>
  <si>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</si>
  <si>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</si>
  <si>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</si>
  <si>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</si>
  <si>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</si>
  <si>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</si>
  <si>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</si>
  <si>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</si>
  <si>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</si>
  <si>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</si>
  <si>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</si>
  <si>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</si>
  <si>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</si>
  <si>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</si>
  <si>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</si>
  <si>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</si>
  <si>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</si>
  <si>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</si>
  <si>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</si>
  <si>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</si>
  <si>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</si>
  <si>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</si>
  <si>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</si>
  <si>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</si>
  <si>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</si>
  <si>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</si>
  <si>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</si>
  <si>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</si>
  <si>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</si>
  <si>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</si>
  <si>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</si>
  <si>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</si>
  <si>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</si>
  <si>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</si>
  <si>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</si>
  <si>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</si>
  <si>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</si>
  <si>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</si>
  <si>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</si>
  <si>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</si>
  <si>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</si>
  <si>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</si>
  <si>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</si>
  <si>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</si>
  <si>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</si>
  <si>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</si>
  <si>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</si>
  <si>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</si>
  <si>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</si>
  <si>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</si>
  <si>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</si>
  <si>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</si>
  <si>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</si>
  <si>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</si>
  <si>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</si>
  <si>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</si>
  <si>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</si>
  <si>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</si>
  <si>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</si>
  <si>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</si>
  <si>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</si>
  <si>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</si>
  <si>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</si>
  <si>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</si>
  <si>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</si>
  <si>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</si>
  <si>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</si>
  <si>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</si>
  <si>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</si>
  <si>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</si>
  <si>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</si>
  <si>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</si>
  <si>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</si>
  <si>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</si>
  <si>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</si>
  <si>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</si>
  <si>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</si>
  <si>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</si>
  <si>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</si>
  <si>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</si>
  <si>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</si>
  <si>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</si>
  <si>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</si>
  <si>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</si>
  <si>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</si>
  <si>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</si>
  <si>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</si>
  <si>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</si>
  <si>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</si>
  <si>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</si>
  <si>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</si>
  <si>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</si>
  <si>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</si>
  <si>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</si>
  <si>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</si>
  <si>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</si>
  <si>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</si>
  <si>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</si>
  <si>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</si>
  <si>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</si>
  <si>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</si>
  <si>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</si>
  <si>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</si>
  <si>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</si>
  <si>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</si>
  <si>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</si>
  <si>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</si>
  <si>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</si>
  <si>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</si>
  <si>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</si>
  <si>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</si>
  <si>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</si>
  <si>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</si>
  <si>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</si>
  <si>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</si>
  <si>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</si>
  <si>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</si>
  <si>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</si>
  <si>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</si>
  <si>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</si>
  <si>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</si>
  <si>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</si>
  <si>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</si>
  <si>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</si>
  <si>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</si>
  <si>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</si>
  <si>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</si>
  <si>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</si>
  <si>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</si>
  <si>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</si>
  <si>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</si>
  <si>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</si>
  <si>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</si>
  <si>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</si>
  <si>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</si>
  <si>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</si>
  <si>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</si>
  <si>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</si>
  <si>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</si>
  <si>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</si>
  <si>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</si>
  <si>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</si>
  <si>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</si>
  <si>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</si>
  <si>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</si>
  <si>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</si>
  <si>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</si>
  <si>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</si>
  <si>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</si>
  <si>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</si>
  <si>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</si>
  <si>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</si>
  <si>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</si>
  <si>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</si>
  <si>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</si>
  <si>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</si>
  <si>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</si>
  <si>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</si>
  <si>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</si>
  <si>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</si>
  <si>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</si>
  <si>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</si>
  <si>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</si>
  <si>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</si>
  <si>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</si>
  <si>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</si>
  <si>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</si>
  <si>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</si>
  <si>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</si>
  <si>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</si>
  <si>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</si>
  <si>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</si>
  <si>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</si>
  <si>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</si>
  <si>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</si>
  <si>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</si>
  <si>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</si>
  <si>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</si>
  <si>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</si>
  <si>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</si>
  <si>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</si>
  <si>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</si>
  <si>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</si>
  <si>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</si>
  <si>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</si>
  <si>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</si>
  <si>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</si>
  <si>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</si>
  <si>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</si>
  <si>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</si>
  <si>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</si>
  <si>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</si>
  <si>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</si>
  <si>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</si>
  <si>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</si>
  <si>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</si>
  <si>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</si>
  <si>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</si>
  <si>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</si>
  <si>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</si>
  <si>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</si>
  <si>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</si>
  <si>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</si>
  <si>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</si>
  <si>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</si>
  <si>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</si>
  <si>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</si>
  <si>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</si>
  <si>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</si>
  <si>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</si>
  <si>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</si>
  <si>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</si>
  <si>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</si>
  <si>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</si>
  <si>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</si>
  <si>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</si>
  <si>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</si>
  <si>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</si>
  <si>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</si>
  <si>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</si>
  <si>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</si>
  <si>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</si>
  <si>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</si>
  <si>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</si>
  <si>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</si>
  <si>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</si>
  <si>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</si>
  <si>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</si>
  <si>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</si>
  <si>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</si>
  <si>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</si>
  <si>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</si>
  <si>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</si>
  <si>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</si>
  <si>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</si>
  <si>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</si>
  <si>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</si>
  <si>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</si>
  <si>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</si>
  <si>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</si>
  <si>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</si>
  <si>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</si>
  <si>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</si>
  <si>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</si>
  <si>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</si>
  <si>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</si>
  <si>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</si>
  <si>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</si>
  <si>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</si>
  <si>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</si>
  <si>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</si>
  <si>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</si>
  <si>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</si>
  <si>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</si>
  <si>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</si>
  <si>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</si>
  <si>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</si>
  <si>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</si>
  <si>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</si>
  <si>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</si>
  <si>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</si>
  <si>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</si>
  <si>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</si>
  <si>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</si>
  <si>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</si>
  <si>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</si>
  <si>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</si>
  <si>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</si>
  <si>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</si>
  <si>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</si>
  <si>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</si>
  <si>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</si>
  <si>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</si>
  <si>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</si>
  <si>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</si>
  <si>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</si>
  <si>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</si>
  <si>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</si>
  <si>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</si>
  <si>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</si>
  <si>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</si>
  <si>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</si>
  <si>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</si>
  <si>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</si>
  <si>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</si>
  <si>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</si>
  <si>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</si>
  <si>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</si>
  <si>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</si>
  <si>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</si>
  <si>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</si>
  <si>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</si>
  <si>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</si>
  <si>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</si>
  <si>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</si>
  <si>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</si>
  <si>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</si>
  <si>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</si>
  <si>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</si>
  <si>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</si>
  <si>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</si>
  <si>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</si>
  <si>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</si>
  <si>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</si>
  <si>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</si>
  <si>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</si>
  <si>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</si>
  <si>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</si>
  <si>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</si>
  <si>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</si>
  <si>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</si>
  <si>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</si>
  <si>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</si>
  <si>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</si>
  <si>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</si>
  <si>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</si>
  <si>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</si>
  <si>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</si>
  <si>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</si>
  <si>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</si>
  <si>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</si>
  <si>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</si>
  <si>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</si>
  <si>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</si>
  <si>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</si>
  <si>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</si>
  <si>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</si>
  <si>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</si>
  <si>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</si>
  <si>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</si>
  <si>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</si>
  <si>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</si>
  <si>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</si>
  <si>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</si>
  <si>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</si>
  <si>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</si>
  <si>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</si>
  <si>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</si>
  <si>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</si>
  <si>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</si>
  <si>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</si>
  <si>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</si>
  <si>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</si>
  <si>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</si>
  <si>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</si>
  <si>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</si>
  <si>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</si>
  <si>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</si>
  <si>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</si>
  <si>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</si>
  <si>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</si>
  <si>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</si>
  <si>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</si>
  <si>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</si>
  <si>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</si>
  <si>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</si>
  <si>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</si>
  <si>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</si>
  <si>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</si>
  <si>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</si>
  <si>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</si>
  <si>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</si>
  <si>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</si>
  <si>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</si>
  <si>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</si>
  <si>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</si>
  <si>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</si>
  <si>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</si>
  <si>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</si>
  <si>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</si>
  <si>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</si>
  <si>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</si>
  <si>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</si>
  <si>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</si>
  <si>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</si>
  <si>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</si>
  <si>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</si>
  <si>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</si>
  <si>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</si>
  <si>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</si>
  <si>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</si>
  <si>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</si>
  <si>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</si>
  <si>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</si>
  <si>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</si>
  <si>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</si>
  <si>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</si>
  <si>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</si>
  <si>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</si>
  <si>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</si>
  <si>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</si>
  <si>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</si>
  <si>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</si>
  <si>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</si>
  <si>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</si>
  <si>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</si>
  <si>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</si>
  <si>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</si>
  <si>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</si>
  <si>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</si>
  <si>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</si>
  <si>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</si>
  <si>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</si>
  <si>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</si>
  <si>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</si>
  <si>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</si>
  <si>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</si>
  <si>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</si>
  <si>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</si>
  <si>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</si>
  <si>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</si>
  <si>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</si>
  <si>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</si>
  <si>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</si>
  <si>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</si>
  <si>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</si>
  <si>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</si>
  <si>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</si>
  <si>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</si>
  <si>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</si>
  <si>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</si>
  <si>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</si>
  <si>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</si>
  <si>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</si>
  <si>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</si>
  <si>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</si>
  <si>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</si>
  <si>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</si>
  <si>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</si>
  <si>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</si>
  <si>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</si>
  <si>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</si>
  <si>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</si>
  <si>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</si>
  <si>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</si>
  <si>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</si>
  <si>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</si>
  <si>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</si>
  <si>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</si>
  <si>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</si>
  <si>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</si>
  <si>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</si>
  <si>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</si>
  <si>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</si>
  <si>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</si>
  <si>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</si>
  <si>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</si>
  <si>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</si>
  <si>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</si>
  <si>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</si>
  <si>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</si>
  <si>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</si>
  <si>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</si>
  <si>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</si>
  <si>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</si>
  <si>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</si>
  <si>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</si>
  <si>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</si>
  <si>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</si>
  <si>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</si>
  <si>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</si>
  <si>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</si>
  <si>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</si>
  <si>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</si>
  <si>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</si>
  <si>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</si>
  <si>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</si>
  <si>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</si>
  <si>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</si>
  <si>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</si>
  <si>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</si>
  <si>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</si>
  <si>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</si>
  <si>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</si>
  <si>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</si>
  <si>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</si>
  <si>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</si>
  <si>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</si>
  <si>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</si>
  <si>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</si>
  <si>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</si>
  <si>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</si>
  <si>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</si>
  <si>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</si>
  <si>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</si>
  <si>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</si>
  <si>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</si>
  <si>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</si>
  <si>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</si>
  <si>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</si>
  <si>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</si>
  <si>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</si>
  <si>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</si>
  <si>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</si>
  <si>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</si>
  <si>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</si>
  <si>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</si>
  <si>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</si>
  <si>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</si>
  <si>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</si>
  <si>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</si>
  <si>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</si>
  <si>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</si>
  <si>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</si>
  <si>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</si>
  <si>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</si>
  <si>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</si>
  <si>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</si>
  <si>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</si>
  <si>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</si>
  <si>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</si>
  <si>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</si>
  <si>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</si>
  <si>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</si>
  <si>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</si>
  <si>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</si>
  <si>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</si>
  <si>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</si>
  <si>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</si>
  <si>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</si>
  <si>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</si>
  <si>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</si>
  <si>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</si>
  <si>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</si>
  <si>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</si>
  <si>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</si>
  <si>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</si>
  <si>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</si>
  <si>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</si>
  <si>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</si>
  <si>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</si>
  <si>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</si>
  <si>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</si>
  <si>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</si>
  <si>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</si>
  <si>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</si>
  <si>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</si>
  <si>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</si>
  <si>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</si>
  <si>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</si>
  <si>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</si>
  <si>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</si>
  <si>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</si>
  <si>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</si>
  <si>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</si>
  <si>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</si>
  <si>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</si>
  <si>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</si>
  <si>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</si>
  <si>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</si>
  <si>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</si>
  <si>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</si>
  <si>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</si>
  <si>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</si>
  <si>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</si>
  <si>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</si>
  <si>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</si>
  <si>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</si>
  <si>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</si>
  <si>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</si>
  <si>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</si>
  <si>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</si>
  <si>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</si>
  <si>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</si>
  <si>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</si>
  <si>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</si>
  <si>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</si>
  <si>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</si>
  <si>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</si>
  <si>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</si>
  <si>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</si>
  <si>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</si>
  <si>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</si>
  <si>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</si>
  <si>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</si>
  <si>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</si>
  <si>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</si>
  <si>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</si>
  <si>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</si>
  <si>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</si>
  <si>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</si>
  <si>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</si>
  <si>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</si>
  <si>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</si>
  <si>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</si>
  <si>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</si>
  <si>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</si>
  <si>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</si>
  <si>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</si>
  <si>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</si>
  <si>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</si>
  <si>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</si>
  <si>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</si>
  <si>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</si>
  <si>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</si>
  <si>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</si>
  <si>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</si>
  <si>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</si>
  <si>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</si>
  <si>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</si>
  <si>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</si>
  <si>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</si>
  <si>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</si>
  <si>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</si>
  <si>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</si>
  <si>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</si>
  <si>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</si>
  <si>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</si>
  <si>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</si>
  <si>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</si>
  <si>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</si>
  <si>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</si>
  <si>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</si>
  <si>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</si>
  <si>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</si>
  <si>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</si>
  <si>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</si>
  <si>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</si>
  <si>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</si>
  <si>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</si>
  <si>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</si>
  <si>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</si>
  <si>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</si>
  <si>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</si>
  <si>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</si>
  <si>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</si>
  <si>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</si>
  <si>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</si>
  <si>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</si>
  <si>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</si>
  <si>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</si>
  <si>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</si>
  <si>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</si>
  <si>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</si>
  <si>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</si>
  <si>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</si>
  <si>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</si>
  <si>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</si>
  <si>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</si>
  <si>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</si>
  <si>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</si>
  <si>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</si>
  <si>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</si>
  <si>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</si>
  <si>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</si>
  <si>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</si>
  <si>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</si>
  <si>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</si>
  <si>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</si>
  <si>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</si>
  <si>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</si>
  <si>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</si>
  <si>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</si>
  <si>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</si>
  <si>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</si>
  <si>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</si>
  <si>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</si>
  <si>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</si>
  <si>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</si>
  <si>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</si>
  <si>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</si>
  <si>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</si>
  <si>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</si>
  <si>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</si>
  <si>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</si>
  <si>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</si>
  <si>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</si>
  <si>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</si>
  <si>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</si>
  <si>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</si>
  <si>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</si>
  <si>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</si>
  <si>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</si>
  <si>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</si>
  <si>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</si>
  <si>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</si>
  <si>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</si>
  <si>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</si>
  <si>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</si>
  <si>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</si>
  <si>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</si>
  <si>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</si>
  <si>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</si>
  <si>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</si>
  <si>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</si>
  <si>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</si>
  <si>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</si>
  <si>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</si>
  <si>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</si>
  <si>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</si>
  <si>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</si>
  <si>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</si>
  <si>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</si>
  <si>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</si>
  <si>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</si>
  <si>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</si>
  <si>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</si>
  <si>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</si>
  <si>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</si>
  <si>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</si>
  <si>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</si>
  <si>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</si>
  <si>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</si>
  <si>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</si>
  <si>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</si>
  <si>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</si>
  <si>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</si>
  <si>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</si>
  <si>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</si>
  <si>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</si>
  <si>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</si>
  <si>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</si>
  <si>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</si>
  <si>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</si>
  <si>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</si>
  <si>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</si>
  <si>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</si>
  <si>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</si>
  <si>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</si>
  <si>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</si>
  <si>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</si>
  <si>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</si>
  <si>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</si>
  <si>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</si>
  <si>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</si>
  <si>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</si>
  <si>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</si>
  <si>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</si>
  <si>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</si>
  <si>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</si>
  <si>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</si>
  <si>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</si>
  <si>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</si>
  <si>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</si>
  <si>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</si>
  <si>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</si>
  <si>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</si>
  <si>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</si>
  <si>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</si>
  <si>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</si>
  <si>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</si>
  <si>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</si>
  <si>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</si>
  <si>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</si>
  <si>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</si>
  <si>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</si>
  <si>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</si>
  <si>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</si>
  <si>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</si>
  <si>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</si>
  <si>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</si>
  <si>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</si>
  <si>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</si>
  <si>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</si>
  <si>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</si>
  <si>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</si>
  <si>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</si>
  <si>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</si>
  <si>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</si>
  <si>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</si>
  <si>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</si>
  <si>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</si>
  <si>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</si>
  <si>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</si>
  <si>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</si>
  <si>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</si>
  <si>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</si>
  <si>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</si>
  <si>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</si>
  <si>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</si>
  <si>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</si>
  <si>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</si>
  <si>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</si>
  <si>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</si>
  <si>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</si>
  <si>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</si>
  <si>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</si>
  <si>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</si>
  <si>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</si>
  <si>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</si>
  <si>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</si>
  <si>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</si>
  <si>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</si>
  <si>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</si>
  <si>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</si>
  <si>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</si>
  <si>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</si>
  <si>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</si>
  <si>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</si>
  <si>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</si>
  <si>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</si>
  <si>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</si>
  <si>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</si>
  <si>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</si>
  <si>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</si>
  <si>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</si>
  <si>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</si>
  <si>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</si>
  <si>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</si>
  <si>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</si>
  <si>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</si>
  <si>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</si>
  <si>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</si>
  <si>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</si>
  <si>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</si>
  <si>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</si>
  <si>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</si>
  <si>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</si>
  <si>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</si>
  <si>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</si>
  <si>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</si>
  <si>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</si>
  <si>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</si>
  <si>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</si>
  <si>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</si>
  <si>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</si>
  <si>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</si>
  <si>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</si>
  <si>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</si>
  <si>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</si>
  <si>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</si>
  <si>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</si>
  <si>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</si>
  <si>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</si>
  <si>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</si>
  <si>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</si>
  <si>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</si>
  <si>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</si>
  <si>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</si>
  <si>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</si>
  <si>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</si>
  <si>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</si>
  <si>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</si>
  <si>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</si>
  <si>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</si>
  <si>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</si>
  <si>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</si>
  <si>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</si>
  <si>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</si>
  <si>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</si>
  <si>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</si>
  <si>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</si>
  <si>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</si>
  <si>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</si>
  <si>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</si>
  <si>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</si>
  <si>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</si>
  <si>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</si>
  <si>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</si>
  <si>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</si>
  <si>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</si>
  <si>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</si>
  <si>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</si>
  <si>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</si>
  <si>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</si>
  <si>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</si>
  <si>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</si>
  <si>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</si>
  <si>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</si>
  <si>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</si>
  <si>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</si>
  <si>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</si>
  <si>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</si>
  <si>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</si>
  <si>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</si>
  <si>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</si>
  <si>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</si>
  <si>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</si>
  <si>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</si>
  <si>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</si>
  <si>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</si>
  <si>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</si>
  <si>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</si>
  <si>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</si>
  <si>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</si>
  <si>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</si>
  <si>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</si>
  <si>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</si>
  <si>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</si>
  <si>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</si>
  <si>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</si>
  <si>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</si>
  <si>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</si>
  <si>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</si>
  <si>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</si>
  <si>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</si>
  <si>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</si>
  <si>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</si>
  <si>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</si>
  <si>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</si>
  <si>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</si>
  <si>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</si>
  <si>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</si>
  <si>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</si>
  <si>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</si>
  <si>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</si>
  <si>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</si>
  <si>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</si>
  <si>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</si>
  <si>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</si>
  <si>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</si>
  <si>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</si>
  <si>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</si>
  <si>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</si>
  <si>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</si>
  <si>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</si>
  <si>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</si>
  <si>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</si>
  <si>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</si>
  <si>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</si>
  <si>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</si>
  <si>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</si>
  <si>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</si>
  <si>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</si>
  <si>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</si>
  <si>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</si>
  <si>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</si>
  <si>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</si>
  <si>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</si>
  <si>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</si>
  <si>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</si>
  <si>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</si>
  <si>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</si>
  <si>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</si>
  <si>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</si>
  <si>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</si>
  <si>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</si>
  <si>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</si>
  <si>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</si>
  <si>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</si>
  <si>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</si>
  <si>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</si>
  <si>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</si>
  <si>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</si>
  <si>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</si>
  <si>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</si>
  <si>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</si>
  <si>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</si>
  <si>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</si>
  <si>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</si>
  <si>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</si>
  <si>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</si>
  <si>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</si>
  <si>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</si>
  <si>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</si>
  <si>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</si>
  <si>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</si>
  <si>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</si>
  <si>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</si>
  <si>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</si>
  <si>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</si>
  <si>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</si>
  <si>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</si>
  <si>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</si>
  <si>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</si>
  <si>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</si>
  <si>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</si>
  <si>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</si>
  <si>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</si>
  <si>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</si>
  <si>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</si>
  <si>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</si>
  <si>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</si>
  <si>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</si>
  <si>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</si>
  <si>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</si>
  <si>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</si>
  <si>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</si>
  <si>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</si>
  <si>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</si>
  <si>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</si>
  <si>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</si>
  <si>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</si>
  <si>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</si>
  <si>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</si>
  <si>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</si>
  <si>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</si>
  <si>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</si>
  <si>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</si>
  <si>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</si>
  <si>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</si>
  <si>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</si>
  <si>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</si>
  <si>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</si>
  <si>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</si>
  <si>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</si>
  <si>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</si>
  <si>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</si>
  <si>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</si>
  <si>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</si>
  <si>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</si>
  <si>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</si>
  <si>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</si>
  <si>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</si>
  <si>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</si>
  <si>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</si>
  <si>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</si>
  <si>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</si>
  <si>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</si>
  <si>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</si>
  <si>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</si>
  <si>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</si>
  <si>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</si>
  <si>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</si>
  <si>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</si>
  <si>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</si>
  <si>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</si>
  <si>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</si>
  <si>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</si>
  <si>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</si>
  <si>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</si>
  <si>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</si>
  <si>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</si>
  <si>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</si>
  <si>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</si>
  <si>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</si>
  <si>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</si>
  <si>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</si>
  <si>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</si>
  <si>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</si>
  <si>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</si>
  <si>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</si>
  <si>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</si>
  <si>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</si>
  <si>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</si>
  <si>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</si>
  <si>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</si>
  <si>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</si>
  <si>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</si>
  <si>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</si>
  <si>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</si>
  <si>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</si>
  <si>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</si>
  <si>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</si>
  <si>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</si>
  <si>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</si>
  <si>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</si>
  <si>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</si>
  <si>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</si>
  <si>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</si>
  <si>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</si>
  <si>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</si>
  <si>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</si>
  <si>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</si>
  <si>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</si>
  <si>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</si>
  <si>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</si>
  <si>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</si>
  <si>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</si>
  <si>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</si>
  <si>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</si>
  <si>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</si>
  <si>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</si>
  <si>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</si>
  <si>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</si>
  <si>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</si>
  <si>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</si>
  <si>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</si>
  <si>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</si>
  <si>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</si>
  <si>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</si>
  <si>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</si>
  <si>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</si>
  <si>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</si>
  <si>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</si>
  <si>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</si>
  <si>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</si>
  <si>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</si>
  <si>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</si>
  <si>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</si>
  <si>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</si>
  <si>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</si>
  <si>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</si>
  <si>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</si>
  <si>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</si>
  <si>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</si>
  <si>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</si>
  <si>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</si>
  <si>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</si>
  <si>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</si>
  <si>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</si>
  <si>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</si>
  <si>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</si>
  <si>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</si>
  <si>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</si>
  <si>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</si>
  <si>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</si>
  <si>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</si>
  <si>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</si>
  <si>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</si>
  <si>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</si>
  <si>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</si>
  <si>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</si>
  <si>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</si>
  <si>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</si>
  <si>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</si>
  <si>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</si>
  <si>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</si>
  <si>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</si>
  <si>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</si>
  <si>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</si>
  <si>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</si>
  <si>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</si>
  <si>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</si>
  <si>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</si>
  <si>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</si>
  <si>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</si>
  <si>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</si>
  <si>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</si>
  <si>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</si>
  <si>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</si>
  <si>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</si>
  <si>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</si>
  <si>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</si>
  <si>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</si>
  <si>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</si>
  <si>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</si>
  <si>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</si>
  <si>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</si>
  <si>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</si>
  <si>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</si>
  <si>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</si>
  <si>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</si>
  <si>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</si>
  <si>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</si>
  <si>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</si>
  <si>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</si>
  <si>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</si>
  <si>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</si>
  <si>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</si>
  <si>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</si>
  <si>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</si>
  <si>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</si>
  <si>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</si>
  <si>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</si>
  <si>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</si>
  <si>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</si>
  <si>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</si>
  <si>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</si>
  <si>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</si>
  <si>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</si>
  <si>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</si>
  <si>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</si>
  <si>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</si>
  <si>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</si>
  <si>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</si>
  <si>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</si>
  <si>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</si>
  <si>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</si>
  <si>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</si>
  <si>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</si>
  <si>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</si>
  <si>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</si>
  <si>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</si>
  <si>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</si>
  <si>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</si>
  <si>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</si>
  <si>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</si>
  <si>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</si>
  <si>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</si>
  <si>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</si>
  <si>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</si>
  <si>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</si>
  <si>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</si>
  <si>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</si>
  <si>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</si>
  <si>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</si>
  <si>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</si>
  <si>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</si>
  <si>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</si>
  <si>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</si>
  <si>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</si>
  <si>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</si>
  <si>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</si>
  <si>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</si>
  <si>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</si>
  <si>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</si>
  <si>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</si>
  <si>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</si>
  <si>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</si>
  <si>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</si>
  <si>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</si>
  <si>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</si>
  <si>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</si>
  <si>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</si>
  <si>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</si>
  <si>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</si>
  <si>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</si>
  <si>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</si>
  <si>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</si>
  <si>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</si>
  <si>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</si>
  <si>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</si>
  <si>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</si>
  <si>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</si>
  <si>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</si>
  <si>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</si>
  <si>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</si>
  <si>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</si>
  <si>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</si>
  <si>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</si>
  <si>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</si>
  <si>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</si>
  <si>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</si>
  <si>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</si>
  <si>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</si>
  <si>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</si>
  <si>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</si>
  <si>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</si>
  <si>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</si>
  <si>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</si>
  <si>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</si>
  <si>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</si>
  <si>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</si>
  <si>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</si>
  <si>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</si>
  <si>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</si>
  <si>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</si>
  <si>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</si>
  <si>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</si>
  <si>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</si>
  <si>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</si>
  <si>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</si>
  <si>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</si>
  <si>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</si>
  <si>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</si>
  <si>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</si>
  <si>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</si>
  <si>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</si>
  <si>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</si>
  <si>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</si>
  <si>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</si>
  <si>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</si>
  <si>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</si>
  <si>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</si>
  <si>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</si>
  <si>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</si>
  <si>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</si>
  <si>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</si>
  <si>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</si>
  <si>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</si>
  <si>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</si>
  <si>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</si>
  <si>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</si>
  <si>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</si>
  <si>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</si>
  <si>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</si>
  <si>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</si>
  <si>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</si>
  <si>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</si>
  <si>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</si>
  <si>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</si>
  <si>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</si>
  <si>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</si>
  <si>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</si>
  <si>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</si>
  <si>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</si>
  <si>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</si>
  <si>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</si>
  <si>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</si>
  <si>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</si>
  <si>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</si>
  <si>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</si>
  <si>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</si>
  <si>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</si>
  <si>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</si>
  <si>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</si>
  <si>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</si>
  <si>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</si>
  <si>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</si>
  <si>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</si>
  <si>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</si>
  <si>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</si>
  <si>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</si>
  <si>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</si>
  <si>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</si>
  <si>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</si>
  <si>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</si>
  <si>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</si>
  <si>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</si>
  <si>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</si>
  <si>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</si>
  <si>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</si>
  <si>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</si>
  <si>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</si>
  <si>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</si>
  <si>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</si>
  <si>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</si>
  <si>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</si>
  <si>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</si>
  <si>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</si>
  <si>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</si>
  <si>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</si>
  <si>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</si>
  <si>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</si>
  <si>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</si>
  <si>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</si>
  <si>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</si>
  <si>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</si>
  <si>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</si>
  <si>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</si>
  <si>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</si>
  <si>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</si>
  <si>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</si>
  <si>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</si>
  <si>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</si>
  <si>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</si>
  <si>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</si>
  <si>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</si>
  <si>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</si>
  <si>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</si>
  <si>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</si>
  <si>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</si>
  <si>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</si>
  <si>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</si>
  <si>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</si>
  <si>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</si>
  <si>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</si>
  <si>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</si>
  <si>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</si>
  <si>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</si>
  <si>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</si>
  <si>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</si>
  <si>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</si>
  <si>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</si>
  <si>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</si>
  <si>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</si>
  <si>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</si>
  <si>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</si>
  <si>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</si>
  <si>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</si>
  <si>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</si>
  <si>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</si>
  <si>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</si>
  <si>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</si>
  <si>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</si>
  <si>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</si>
  <si>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</si>
  <si>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</si>
  <si>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</si>
  <si>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</si>
  <si>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</si>
  <si>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</si>
  <si>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</si>
  <si>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</si>
  <si>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</si>
  <si>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</si>
  <si>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</si>
  <si>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</si>
  <si>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</si>
  <si>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</si>
  <si>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</si>
  <si>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</si>
  <si>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</si>
  <si>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</si>
  <si>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</si>
  <si>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</si>
  <si>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</si>
  <si>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</si>
  <si>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</si>
  <si>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</si>
  <si>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</si>
  <si>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</si>
  <si>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</si>
  <si>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</si>
  <si>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</si>
  <si>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</si>
  <si>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</si>
  <si>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</si>
  <si>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</si>
  <si>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</si>
  <si>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</si>
  <si>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</si>
  <si>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</si>
  <si>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</si>
  <si>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</si>
  <si>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</si>
  <si>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</si>
  <si>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</si>
  <si>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</si>
  <si>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</si>
  <si>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</si>
  <si>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</si>
  <si>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</si>
  <si>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</si>
  <si>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</si>
  <si>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</si>
  <si>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</si>
  <si>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</si>
  <si>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</si>
  <si>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</si>
  <si>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</si>
  <si>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</si>
  <si>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</si>
  <si>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</si>
  <si>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</si>
  <si>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</si>
  <si>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</si>
  <si>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</si>
  <si>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</si>
  <si>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</si>
  <si>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</si>
  <si>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</si>
  <si>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</si>
  <si>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</si>
  <si>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</si>
  <si>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</si>
  <si>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</si>
  <si>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</si>
  <si>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</si>
  <si>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</si>
  <si>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</si>
  <si>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</si>
  <si>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</si>
  <si>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</si>
  <si>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</si>
  <si>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</si>
  <si>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</si>
  <si>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</si>
  <si>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</si>
  <si>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</si>
  <si>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</si>
  <si>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</si>
  <si>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</si>
  <si>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</si>
  <si>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</si>
  <si>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</si>
  <si>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</si>
  <si>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</si>
  <si>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</si>
  <si>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</si>
  <si>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</si>
  <si>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</si>
  <si>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</si>
  <si>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</si>
  <si>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</si>
  <si>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</si>
  <si>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</si>
  <si>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</si>
  <si>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</si>
  <si>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</si>
  <si>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</si>
  <si>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</si>
  <si>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</si>
  <si>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</si>
  <si>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</si>
  <si>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</si>
  <si>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</si>
  <si>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</si>
  <si>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</si>
  <si>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</si>
  <si>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</si>
  <si>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</si>
  <si>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</si>
  <si>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</si>
  <si>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</si>
  <si>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</si>
  <si>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</si>
  <si>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</si>
  <si>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</si>
  <si>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</si>
  <si>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</si>
  <si>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</si>
  <si>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</si>
  <si>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</si>
  <si>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</si>
  <si>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</si>
  <si>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</si>
  <si>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</si>
  <si>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</si>
  <si>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</si>
  <si>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</si>
  <si>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</si>
  <si>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</si>
  <si>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</si>
  <si>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</si>
  <si>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</si>
  <si>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</si>
  <si>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</si>
  <si>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</si>
  <si>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</si>
  <si>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</si>
  <si>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</si>
  <si>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</si>
  <si>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</si>
  <si>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</si>
  <si>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</si>
  <si>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</si>
  <si>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</si>
  <si>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</si>
  <si>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</si>
  <si>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</si>
  <si>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</si>
  <si>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</si>
  <si>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</si>
  <si>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</si>
  <si>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</si>
  <si>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</si>
  <si>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</si>
  <si>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</si>
  <si>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</si>
  <si>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</si>
  <si>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</si>
  <si>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</si>
  <si>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</si>
  <si>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</si>
  <si>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</si>
  <si>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</si>
  <si>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</si>
  <si>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</si>
  <si>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</si>
  <si>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</si>
  <si>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</si>
  <si>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</si>
  <si>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</si>
  <si>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</si>
  <si>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</si>
  <si>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</si>
  <si>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</si>
  <si>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</si>
  <si>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</si>
  <si>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</si>
  <si>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</si>
  <si>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</si>
  <si>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</si>
  <si>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</si>
  <si>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</si>
  <si>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</si>
  <si>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</si>
  <si>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</si>
  <si>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</si>
  <si>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</si>
  <si>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</si>
  <si>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</si>
  <si>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</si>
  <si>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</si>
  <si>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</si>
  <si>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</si>
  <si>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</si>
  <si>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</si>
  <si>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</si>
  <si>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</si>
  <si>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</si>
  <si>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</si>
  <si>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</si>
  <si>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</si>
  <si>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</si>
  <si>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</si>
  <si>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</si>
  <si>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</si>
  <si>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</si>
  <si>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</si>
  <si>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</si>
  <si>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</si>
  <si>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</si>
  <si>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</si>
  <si>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</si>
  <si>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</si>
  <si>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</si>
  <si>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</si>
  <si>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</si>
  <si>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</si>
  <si>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</si>
  <si>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</si>
  <si>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</si>
  <si>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</si>
  <si>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</si>
  <si>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</si>
  <si>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</si>
  <si>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</si>
  <si>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</si>
  <si>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</si>
  <si>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</si>
  <si>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</si>
  <si>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</si>
  <si>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</si>
  <si>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</si>
  <si>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</si>
  <si>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</si>
  <si>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</si>
  <si>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</si>
  <si>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</si>
  <si>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</si>
  <si>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</si>
  <si>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</si>
  <si>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</si>
  <si>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</si>
  <si>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</si>
  <si>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</si>
  <si>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</si>
  <si>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</si>
  <si>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</si>
  <si>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</si>
  <si>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</si>
  <si>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</si>
  <si>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</si>
  <si>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</si>
  <si>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</si>
  <si>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</si>
  <si>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</si>
  <si>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</si>
  <si>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</si>
  <si>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</si>
  <si>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</si>
  <si>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</si>
  <si>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</si>
  <si>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</si>
  <si>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</si>
  <si>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</si>
  <si>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</si>
  <si>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</si>
  <si>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</si>
  <si>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</si>
  <si>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</si>
  <si>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</si>
  <si>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</si>
  <si>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</si>
  <si>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</si>
  <si>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</si>
  <si>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</si>
  <si>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</si>
  <si>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</si>
  <si>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</si>
  <si>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</si>
  <si>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</si>
  <si>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</si>
  <si>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</si>
  <si>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</si>
  <si>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</si>
  <si>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</si>
  <si>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</si>
  <si>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</si>
  <si>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</si>
  <si>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</si>
  <si>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</si>
  <si>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</si>
  <si>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</si>
  <si>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</si>
  <si>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</si>
  <si>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</si>
  <si>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</si>
  <si>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</si>
  <si>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</si>
  <si>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</si>
  <si>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</si>
  <si>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</si>
  <si>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</si>
  <si>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</si>
  <si>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</si>
  <si>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</si>
  <si>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</si>
  <si>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</si>
  <si>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</si>
  <si>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</si>
  <si>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</si>
  <si>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</si>
  <si>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</si>
  <si>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</si>
  <si>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</si>
  <si>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</si>
  <si>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</si>
  <si>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</si>
  <si>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</si>
  <si>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</si>
  <si>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</si>
  <si>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</si>
  <si>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</si>
  <si>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</si>
  <si>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</si>
  <si>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</si>
  <si>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</si>
  <si>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</si>
  <si>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</si>
  <si>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</si>
  <si>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</si>
  <si>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</si>
  <si>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</si>
  <si>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</si>
  <si>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</si>
  <si>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</si>
  <si>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</si>
  <si>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</si>
  <si>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</si>
  <si>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</si>
  <si>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</si>
  <si>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</si>
  <si>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</si>
  <si>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</si>
  <si>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</si>
  <si>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</si>
  <si>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</si>
  <si>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</si>
  <si>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</si>
  <si>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</si>
  <si>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</si>
  <si>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</si>
  <si>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</si>
  <si>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</si>
  <si>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</si>
  <si>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</si>
  <si>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</si>
  <si>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</si>
  <si>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</si>
  <si>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</si>
  <si>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</si>
  <si>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</si>
  <si>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</si>
  <si>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</si>
  <si>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</si>
  <si>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</si>
  <si>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</si>
  <si>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</si>
  <si>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</si>
  <si>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</si>
  <si>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</si>
  <si>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</si>
  <si>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</si>
  <si>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</si>
  <si>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</si>
  <si>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</si>
  <si>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</si>
  <si>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</si>
  <si>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</si>
  <si>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</si>
  <si>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</si>
  <si>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</si>
  <si>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</si>
  <si>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</si>
  <si>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</si>
  <si>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</si>
  <si>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</si>
  <si>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</si>
  <si>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</si>
  <si>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</si>
  <si>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</si>
  <si>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</si>
  <si>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</si>
  <si>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</si>
  <si>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</si>
  <si>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</si>
  <si>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</si>
  <si>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</si>
  <si>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</si>
  <si>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</si>
  <si>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</si>
  <si>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</si>
  <si>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</si>
  <si>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</si>
  <si>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</si>
  <si>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</si>
  <si>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</si>
  <si>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</si>
  <si>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</si>
  <si>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</si>
  <si>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</si>
  <si>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</si>
  <si>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</si>
  <si>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</si>
  <si>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</si>
  <si>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</si>
  <si>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</si>
  <si>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</si>
  <si>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</si>
  <si>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</si>
  <si>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</si>
  <si>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</si>
  <si>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</si>
  <si>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</si>
  <si>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</si>
  <si>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</si>
  <si>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</si>
  <si>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</si>
  <si>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</si>
  <si>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</si>
  <si>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</si>
  <si>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</si>
  <si>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</si>
  <si>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</si>
  <si>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</si>
  <si>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</si>
  <si>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</si>
  <si>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</si>
  <si>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</si>
  <si>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</si>
  <si>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</si>
  <si>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</si>
  <si>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</si>
  <si>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</si>
  <si>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</si>
  <si>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</si>
  <si>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</si>
  <si>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</si>
  <si>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</si>
  <si>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</si>
  <si>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</si>
  <si>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</si>
  <si>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</si>
  <si>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</si>
  <si>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</si>
  <si>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</si>
  <si>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</si>
  <si>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</si>
  <si>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</si>
  <si>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</si>
  <si>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</si>
  <si>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</si>
  <si>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</si>
  <si>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</si>
  <si>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</si>
  <si>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</si>
  <si>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</si>
  <si>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</si>
  <si>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</si>
  <si>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</si>
  <si>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</si>
  <si>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</si>
  <si>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</si>
  <si>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</si>
  <si>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</si>
  <si>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</si>
  <si>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</si>
  <si>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</si>
  <si>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</si>
  <si>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</si>
  <si>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</si>
  <si>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</si>
  <si>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</si>
  <si>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</si>
  <si>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</si>
  <si>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</si>
  <si>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</si>
  <si>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</si>
  <si>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</si>
  <si>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</si>
  <si>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</si>
  <si>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</si>
  <si>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</si>
  <si>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</si>
  <si>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</si>
  <si>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</si>
  <si>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</si>
  <si>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</si>
  <si>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</si>
  <si>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</si>
  <si>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</si>
  <si>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</si>
  <si>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</si>
  <si>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</si>
  <si>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</si>
  <si>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</si>
  <si>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</si>
  <si>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</si>
  <si>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</si>
  <si>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</si>
  <si>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</si>
  <si>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</si>
  <si>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</si>
  <si>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</si>
  <si>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</si>
  <si>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</si>
  <si>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</si>
  <si>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</si>
  <si>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</si>
  <si>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</si>
  <si>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</si>
  <si>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</si>
  <si>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</si>
  <si>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</si>
  <si>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</si>
  <si>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</si>
  <si>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</si>
  <si>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</si>
  <si>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</si>
  <si>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</si>
  <si>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</si>
  <si>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</si>
  <si>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</si>
  <si>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</si>
  <si>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</si>
  <si>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</si>
  <si>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</si>
  <si>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</si>
  <si>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</si>
  <si>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</si>
  <si>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</si>
  <si>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</si>
  <si>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</si>
  <si>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</si>
  <si>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</si>
  <si>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</si>
  <si>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</si>
  <si>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</si>
  <si>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</si>
  <si>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</si>
  <si>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</si>
  <si>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</si>
  <si>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</si>
  <si>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</si>
  <si>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</si>
  <si>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</si>
  <si>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</si>
  <si>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</si>
  <si>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</si>
  <si>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</si>
  <si>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</si>
  <si>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</si>
  <si>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</si>
  <si>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</si>
  <si>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</si>
  <si>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</si>
  <si>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</si>
  <si>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</si>
  <si>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</si>
  <si>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</si>
  <si>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</si>
  <si>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</si>
  <si>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</si>
  <si>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</si>
  <si>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</si>
  <si>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</si>
  <si>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</si>
  <si>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</si>
  <si>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</si>
  <si>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</si>
  <si>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</si>
  <si>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</si>
  <si>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</si>
  <si>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</si>
  <si>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</si>
  <si>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</si>
  <si>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</si>
  <si>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</si>
  <si>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</si>
  <si>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</si>
  <si>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</si>
  <si>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</si>
  <si>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</si>
  <si>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</si>
  <si>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</si>
  <si>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</si>
  <si>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</si>
  <si>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</si>
  <si>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</si>
  <si>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</si>
  <si>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</si>
  <si>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</si>
  <si>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</si>
  <si>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</si>
  <si>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</si>
  <si>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</si>
  <si>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</si>
  <si>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</si>
  <si>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</si>
  <si>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</si>
  <si>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</si>
  <si>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</si>
  <si>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</si>
  <si>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</si>
  <si>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</si>
  <si>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</si>
  <si>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</si>
  <si>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</si>
  <si>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</si>
  <si>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</si>
  <si>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</si>
  <si>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</si>
  <si>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</si>
  <si>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</si>
  <si>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</si>
  <si>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</si>
  <si>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</si>
  <si>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</si>
  <si>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</si>
  <si>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</si>
  <si>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</si>
  <si>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</si>
  <si>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</si>
  <si>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</si>
  <si>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</si>
  <si>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</si>
  <si>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</si>
  <si>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</si>
  <si>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</si>
  <si>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</si>
  <si>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</si>
  <si>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</si>
  <si>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</si>
  <si>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</si>
  <si>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</si>
  <si>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</si>
  <si>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</si>
  <si>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</si>
  <si>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</si>
  <si>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</si>
  <si>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</si>
  <si>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</si>
  <si>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</si>
  <si>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</si>
  <si>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</si>
  <si>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</si>
  <si>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</si>
  <si>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</si>
  <si>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</si>
  <si>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</si>
  <si>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</si>
  <si>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</si>
  <si>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</si>
  <si>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</si>
  <si>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</si>
  <si>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</si>
  <si>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</si>
  <si>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</si>
  <si>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</si>
  <si>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</si>
  <si>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</si>
  <si>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</si>
  <si>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</si>
  <si>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</si>
  <si>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</si>
  <si>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</si>
  <si>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</si>
  <si>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</si>
  <si>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</si>
  <si>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</si>
  <si>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</si>
  <si>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</si>
  <si>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</si>
  <si>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</si>
  <si>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</si>
  <si>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</si>
  <si>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</si>
  <si>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</si>
  <si>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</si>
  <si>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</si>
  <si>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</si>
  <si>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</si>
  <si>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</si>
  <si>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</si>
  <si>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</si>
  <si>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</si>
  <si>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</si>
  <si>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</si>
  <si>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</si>
  <si>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</si>
  <si>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</si>
  <si>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</si>
  <si>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</si>
  <si>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</si>
  <si>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</si>
  <si>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</si>
  <si>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</si>
  <si>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</si>
  <si>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</si>
  <si>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</si>
  <si>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</si>
  <si>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</si>
  <si>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</si>
  <si>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</si>
  <si>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</si>
  <si>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</si>
  <si>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</si>
  <si>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</si>
  <si>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</si>
  <si>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</si>
  <si>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</si>
  <si>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</si>
  <si>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</si>
  <si>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</si>
  <si>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</si>
  <si>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</si>
  <si>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</si>
  <si>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</si>
  <si>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</si>
  <si>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</si>
  <si>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</si>
  <si>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</si>
  <si>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</si>
  <si>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</si>
  <si>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</si>
  <si>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</si>
  <si>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</si>
  <si>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</si>
  <si>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</si>
  <si>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</si>
  <si>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</si>
  <si>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</si>
  <si>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</si>
  <si>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</si>
  <si>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</si>
  <si>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</si>
  <si>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</si>
  <si>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</si>
  <si>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</si>
  <si>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</si>
  <si>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</si>
  <si>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</si>
  <si>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</si>
  <si>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</si>
  <si>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</si>
  <si>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</si>
  <si>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</si>
  <si>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</si>
  <si>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</si>
  <si>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</si>
  <si>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</si>
  <si>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</si>
  <si>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</si>
  <si>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</si>
  <si>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</si>
  <si>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</si>
  <si>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</si>
  <si>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</si>
  <si>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</si>
  <si>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</si>
  <si>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</si>
  <si>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</si>
  <si>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</si>
  <si>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</si>
  <si>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</si>
  <si>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</si>
  <si>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</si>
  <si>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</si>
  <si>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</si>
  <si>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</si>
  <si>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</si>
  <si>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</si>
  <si>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</si>
  <si>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</si>
  <si>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</si>
  <si>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</si>
  <si>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</si>
  <si>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</si>
  <si>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</si>
  <si>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</si>
  <si>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</si>
  <si>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</si>
  <si>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</si>
  <si>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</si>
  <si>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</si>
  <si>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</si>
  <si>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</si>
  <si>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</si>
  <si>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</si>
  <si>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</si>
  <si>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</si>
  <si>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</si>
  <si>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</si>
  <si>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</si>
  <si>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</si>
  <si>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</si>
  <si>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</si>
  <si>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</si>
  <si>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</si>
  <si>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</si>
  <si>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</si>
  <si>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</si>
  <si>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</si>
  <si>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</si>
  <si>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</si>
  <si>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</si>
  <si>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</si>
  <si>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</si>
  <si>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</si>
  <si>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</si>
  <si>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</si>
  <si>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</si>
  <si>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</si>
  <si>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</si>
  <si>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</si>
  <si>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</si>
  <si>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</si>
  <si>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</si>
  <si>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</si>
  <si>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</si>
  <si>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</si>
  <si>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</si>
  <si>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</si>
  <si>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</si>
  <si>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</si>
  <si>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</si>
  <si>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</si>
  <si>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</si>
  <si>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</si>
  <si>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</si>
  <si>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</si>
  <si>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</si>
  <si>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</si>
  <si>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</si>
  <si>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</si>
  <si>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</si>
  <si>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</si>
  <si>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</si>
  <si>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</si>
  <si>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</si>
  <si>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</si>
  <si>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</si>
  <si>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</si>
  <si>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</si>
  <si>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</si>
  <si>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</si>
  <si>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</si>
  <si>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</si>
  <si>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</si>
  <si>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</si>
  <si>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</si>
  <si>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</si>
  <si>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</si>
  <si>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</si>
  <si>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</si>
  <si>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</si>
  <si>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</si>
  <si>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</si>
  <si>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</si>
  <si>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</si>
  <si>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</si>
  <si>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</si>
  <si>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</si>
  <si>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</si>
  <si>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</si>
  <si>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</si>
  <si>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</si>
  <si>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</si>
  <si>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</si>
  <si>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</si>
  <si>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</si>
  <si>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</si>
  <si>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</si>
  <si>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</si>
  <si>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</si>
  <si>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</si>
  <si>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</si>
  <si>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</si>
  <si>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</si>
  <si>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</si>
  <si>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</si>
  <si>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</si>
  <si>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</si>
  <si>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</si>
  <si>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</si>
  <si>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</si>
  <si>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</si>
  <si>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</si>
  <si>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</si>
  <si>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</si>
  <si>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</si>
  <si>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</si>
  <si>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</si>
  <si>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</si>
  <si>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</si>
  <si>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</si>
  <si>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</si>
  <si>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</si>
  <si>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</si>
  <si>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</si>
  <si>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</si>
  <si>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</si>
  <si>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</si>
  <si>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</si>
  <si>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</si>
  <si>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</si>
  <si>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</si>
  <si>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</si>
  <si>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</si>
  <si>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</si>
  <si>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</si>
  <si>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</si>
  <si>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</si>
  <si>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</si>
  <si>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</si>
  <si>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</si>
  <si>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</si>
  <si>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</si>
  <si>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</si>
  <si>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</si>
  <si>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</si>
  <si>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</si>
  <si>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</si>
  <si>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</si>
  <si>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</si>
  <si>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</si>
  <si>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</si>
  <si>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</si>
  <si>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</si>
  <si>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</si>
  <si>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</si>
  <si>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</si>
  <si>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</si>
  <si>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</si>
  <si>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</si>
  <si>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</si>
  <si>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</si>
  <si>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</si>
  <si>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</si>
  <si>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</si>
  <si>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</si>
  <si>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</si>
  <si>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</si>
  <si>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</si>
  <si>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</si>
  <si>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</si>
  <si>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</si>
  <si>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</si>
  <si>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</si>
  <si>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</si>
  <si>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</si>
  <si>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</si>
  <si>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</si>
  <si>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</si>
  <si>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</si>
  <si>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</si>
  <si>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</si>
  <si>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</si>
  <si>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</si>
  <si>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</si>
  <si>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</si>
  <si>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</si>
  <si>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</si>
  <si>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</si>
  <si>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</si>
  <si>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</si>
  <si>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</si>
  <si>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</si>
  <si>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</si>
  <si>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</si>
  <si>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</si>
  <si>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</si>
  <si>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</si>
  <si>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</si>
  <si>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</si>
  <si>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</si>
  <si>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</si>
  <si>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</si>
  <si>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</si>
  <si>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</si>
  <si>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</si>
  <si>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</si>
  <si>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</si>
  <si>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</si>
  <si>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</si>
  <si>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</si>
  <si>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</si>
  <si>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</si>
  <si>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</si>
  <si>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</si>
  <si>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</si>
  <si>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</si>
  <si>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</si>
  <si>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</si>
  <si>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</si>
  <si>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</si>
  <si>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</si>
  <si>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</si>
  <si>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</si>
  <si>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</si>
  <si>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</si>
  <si>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</si>
  <si>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</si>
  <si>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</si>
  <si>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</si>
  <si>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</si>
  <si>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</si>
  <si>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</si>
  <si>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</si>
  <si>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</si>
  <si>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</si>
  <si>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</si>
  <si>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</si>
  <si>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</si>
  <si>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</si>
  <si>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</si>
  <si>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</si>
  <si>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</si>
  <si>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</si>
  <si>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</si>
  <si>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</si>
  <si>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</si>
  <si>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</si>
  <si>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</si>
  <si>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</si>
  <si>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</si>
  <si>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</si>
  <si>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</si>
  <si>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</si>
  <si>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</si>
  <si>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</si>
  <si>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</si>
  <si>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</si>
  <si>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</si>
  <si>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</si>
  <si>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</si>
  <si>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</si>
  <si>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</si>
  <si>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</si>
  <si>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</si>
  <si>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</si>
  <si>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</si>
  <si>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</si>
  <si>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</si>
  <si>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</si>
  <si>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</si>
  <si>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</si>
  <si>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</si>
  <si>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</si>
  <si>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</si>
  <si>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</si>
  <si>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</si>
  <si>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</si>
  <si>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</si>
  <si>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</si>
  <si>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</si>
  <si>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</si>
  <si>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</si>
  <si>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</si>
  <si>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</si>
  <si>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</si>
  <si>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</si>
  <si>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</si>
  <si>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</si>
  <si>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</si>
  <si>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</si>
  <si>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</si>
  <si>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</si>
  <si>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</si>
  <si>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</si>
  <si>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</si>
  <si>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</si>
  <si>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</si>
  <si>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</si>
  <si>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</si>
  <si>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</si>
  <si>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</si>
  <si>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</si>
  <si>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</si>
  <si>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</si>
  <si>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</si>
  <si>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</si>
  <si>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</si>
  <si>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</si>
  <si>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</si>
  <si>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</si>
  <si>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</si>
  <si>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</si>
  <si>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</si>
  <si>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</si>
  <si>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</si>
  <si>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</si>
  <si>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</si>
  <si>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</si>
  <si>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</si>
  <si>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</si>
  <si>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</si>
  <si>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</si>
  <si>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</si>
  <si>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</si>
  <si>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</si>
  <si>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</si>
  <si>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</si>
  <si>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</si>
  <si>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</si>
  <si>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</si>
  <si>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</si>
  <si>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</si>
  <si>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</si>
  <si>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</si>
  <si>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</si>
  <si>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</si>
  <si>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</si>
  <si>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</si>
  <si>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</si>
  <si>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</si>
  <si>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</si>
  <si>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</si>
  <si>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</si>
  <si>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</si>
  <si>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</si>
  <si>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</si>
  <si>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</si>
  <si>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</si>
  <si>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</si>
  <si>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</si>
  <si>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</si>
  <si>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</si>
  <si>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</si>
  <si>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</si>
  <si>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</si>
  <si>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</si>
  <si>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</si>
  <si>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</si>
  <si>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</si>
  <si>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</si>
  <si>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</si>
  <si>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</si>
  <si>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</si>
  <si>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</si>
  <si>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</si>
  <si>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</si>
  <si>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</si>
  <si>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</si>
  <si>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</si>
  <si>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</si>
  <si>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</si>
  <si>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</si>
  <si>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</si>
  <si>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</si>
  <si>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</si>
  <si>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</si>
  <si>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</si>
  <si>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</si>
  <si>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</si>
  <si>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</si>
  <si>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</si>
  <si>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</si>
  <si>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</si>
  <si>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</si>
  <si>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</si>
  <si>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</si>
  <si>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</si>
  <si>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</si>
  <si>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</si>
  <si>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</si>
  <si>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</si>
  <si>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</si>
  <si>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</si>
  <si>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</si>
  <si>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</si>
  <si>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</si>
  <si>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</si>
  <si>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</si>
  <si>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</si>
  <si>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</si>
  <si>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</si>
  <si>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</si>
  <si>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</si>
  <si>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</si>
  <si>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</si>
  <si>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</si>
  <si>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</si>
  <si>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</si>
  <si>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</si>
  <si>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</si>
  <si>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</si>
  <si>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</si>
  <si>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</si>
  <si>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</si>
  <si>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</si>
  <si>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</si>
  <si>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</si>
  <si>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</si>
  <si>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</si>
  <si>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</si>
  <si>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</si>
  <si>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</si>
  <si>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</si>
  <si>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</si>
  <si>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</si>
  <si>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</si>
  <si>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</si>
  <si>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</si>
  <si>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</si>
  <si>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</si>
  <si>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</si>
  <si>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</si>
  <si>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</si>
  <si>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</si>
  <si>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</si>
  <si>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</si>
  <si>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</si>
  <si>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</si>
  <si>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</si>
  <si>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</si>
  <si>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</si>
  <si>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</si>
  <si>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</si>
  <si>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</si>
  <si>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</si>
  <si>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</si>
  <si>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</si>
  <si>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</si>
  <si>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</si>
  <si>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</si>
  <si>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</si>
  <si>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</si>
  <si>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</si>
  <si>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</si>
  <si>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</si>
  <si>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</si>
  <si>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</si>
  <si>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</si>
  <si>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</si>
  <si>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</si>
  <si>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</si>
  <si>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</si>
  <si>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</si>
  <si>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</si>
  <si>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</si>
  <si>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</si>
  <si>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</si>
  <si>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</si>
  <si>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</si>
  <si>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</si>
  <si>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</si>
  <si>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</si>
  <si>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</si>
  <si>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</si>
  <si>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</si>
  <si>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</si>
  <si>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</si>
  <si>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</si>
  <si>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</si>
  <si>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</si>
  <si>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</si>
  <si>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</si>
  <si>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</si>
  <si>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</si>
  <si>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</si>
  <si>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</si>
  <si>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</si>
  <si>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</si>
  <si>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</si>
  <si>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</si>
  <si>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</si>
  <si>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</si>
  <si>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</si>
  <si>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</si>
  <si>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</si>
  <si>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</si>
  <si>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</si>
  <si>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</si>
  <si>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</si>
  <si>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</si>
  <si>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</si>
  <si>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</si>
  <si>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</si>
  <si>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</si>
  <si>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</si>
  <si>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</si>
  <si>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</si>
  <si>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</si>
  <si>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</si>
  <si>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</si>
  <si>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</si>
  <si>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</si>
  <si>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</si>
  <si>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</si>
  <si>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</si>
  <si>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</si>
  <si>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</si>
  <si>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</si>
  <si>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</si>
  <si>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</si>
  <si>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</si>
  <si>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</si>
  <si>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</si>
  <si>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</si>
  <si>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</si>
  <si>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</si>
  <si>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</si>
  <si>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</si>
  <si>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</si>
  <si>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</si>
  <si>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</si>
  <si>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</si>
  <si>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</si>
  <si>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</si>
  <si>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</si>
  <si>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</si>
  <si>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</si>
  <si>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</si>
  <si>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</si>
  <si>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</si>
  <si>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</si>
  <si>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</si>
  <si>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</si>
  <si>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</si>
  <si>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</si>
  <si>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</si>
  <si>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</si>
  <si>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</si>
  <si>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</si>
  <si>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</si>
  <si>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</si>
  <si>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</si>
  <si>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</si>
  <si>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</si>
  <si>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</si>
  <si>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</si>
  <si>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</si>
  <si>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</si>
  <si>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</si>
  <si>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</si>
  <si>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</si>
  <si>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</si>
  <si>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</si>
  <si>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</si>
  <si>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</si>
  <si>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</si>
  <si>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</si>
  <si>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</si>
  <si>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</si>
  <si>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</si>
  <si>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</si>
  <si>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</si>
  <si>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</si>
  <si>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</si>
  <si>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</si>
  <si>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</si>
  <si>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</si>
  <si>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</si>
  <si>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</si>
  <si>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</si>
  <si>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</si>
  <si>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</si>
  <si>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</si>
  <si>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</si>
  <si>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</si>
  <si>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</si>
  <si>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</si>
  <si>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</si>
  <si>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</si>
  <si>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</si>
  <si>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</si>
  <si>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</si>
  <si>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</si>
  <si>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</si>
  <si>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</si>
  <si>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</si>
  <si>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</si>
  <si>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</si>
  <si>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</si>
  <si>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</si>
  <si>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</si>
  <si>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</si>
  <si>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</si>
  <si>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</si>
  <si>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</si>
  <si>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</si>
  <si>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</si>
  <si>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</si>
  <si>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</si>
  <si>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</si>
  <si>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</si>
  <si>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</si>
  <si>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</si>
  <si>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</si>
  <si>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</si>
  <si>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</si>
  <si>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</si>
  <si>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</si>
  <si>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</si>
  <si>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</si>
  <si>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</si>
  <si>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</si>
  <si>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</si>
  <si>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</si>
  <si>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</si>
  <si>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</si>
  <si>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</si>
  <si>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</si>
  <si>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</si>
  <si>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</si>
  <si>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</si>
  <si>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</si>
  <si>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</si>
  <si>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</si>
  <si>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</si>
  <si>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</si>
  <si>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</si>
  <si>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</si>
  <si>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</si>
  <si>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</si>
  <si>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</si>
  <si>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</si>
  <si>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</si>
  <si>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</si>
  <si>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</si>
  <si>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</si>
  <si>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</si>
  <si>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</si>
  <si>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</si>
  <si>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</si>
  <si>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</si>
  <si>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</si>
  <si>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</si>
  <si>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</si>
  <si>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</si>
  <si>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</si>
  <si>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</si>
  <si>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</si>
  <si>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</si>
  <si>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</si>
  <si>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</si>
  <si>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</si>
  <si>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</si>
  <si>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</si>
  <si>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</si>
  <si>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</si>
  <si>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</si>
  <si>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</si>
  <si>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</si>
  <si>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</si>
  <si>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</si>
  <si>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</si>
  <si>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</si>
  <si>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</si>
  <si>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</si>
  <si>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</si>
  <si>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</si>
  <si>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</si>
  <si>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</si>
  <si>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</si>
  <si>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</si>
  <si>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</si>
  <si>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</si>
  <si>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</si>
  <si>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</si>
  <si>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</si>
  <si>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</si>
  <si>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</si>
  <si>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</si>
  <si>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</si>
  <si>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</si>
  <si>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</si>
  <si>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</si>
  <si>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</si>
  <si>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</si>
  <si>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</si>
  <si>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</si>
  <si>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</si>
  <si>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</si>
  <si>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</si>
  <si>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</si>
  <si>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</si>
  <si>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</si>
  <si>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</si>
  <si>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</si>
  <si>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</si>
  <si>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</si>
  <si>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</si>
  <si>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</si>
  <si>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</si>
  <si>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</si>
  <si>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</si>
  <si>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</si>
  <si>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</si>
  <si>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</si>
  <si>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</si>
  <si>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</si>
  <si>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</si>
  <si>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</si>
  <si>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</si>
  <si>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</si>
  <si>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</si>
  <si>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</si>
  <si>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</si>
  <si>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</si>
  <si>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</si>
  <si>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</si>
  <si>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</si>
  <si>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</si>
  <si>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</si>
  <si>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</si>
  <si>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</si>
  <si>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</si>
  <si>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</si>
  <si>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</si>
  <si>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</si>
  <si>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</si>
  <si>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</si>
  <si>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</si>
  <si>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</si>
  <si>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</si>
  <si>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</si>
  <si>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</si>
  <si>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</si>
  <si>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</si>
  <si>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</si>
  <si>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</si>
  <si>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</si>
  <si>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</si>
  <si>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</si>
  <si>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</si>
  <si>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</si>
  <si>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</si>
  <si>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</si>
  <si>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</si>
  <si>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</si>
  <si>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</si>
  <si>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</si>
  <si>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</si>
  <si>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</si>
  <si>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</si>
  <si>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</si>
  <si>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</si>
  <si>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</si>
  <si>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</si>
  <si>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</si>
  <si>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</si>
  <si>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</si>
  <si>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</si>
  <si>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</si>
  <si>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</si>
  <si>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</si>
  <si>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</si>
  <si>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</si>
  <si>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</si>
  <si>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</si>
  <si>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</si>
  <si>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</si>
  <si>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</si>
  <si>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</si>
  <si>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</si>
  <si>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</si>
  <si>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</si>
  <si>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</si>
  <si>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</si>
  <si>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</si>
  <si>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</si>
  <si>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</si>
  <si>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</si>
  <si>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</si>
  <si>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</si>
  <si>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</si>
  <si>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</si>
  <si>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</si>
  <si>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</si>
  <si>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</si>
  <si>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</si>
  <si>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</si>
  <si>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</si>
  <si>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</si>
  <si>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</si>
  <si>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</si>
  <si>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</si>
  <si>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</si>
  <si>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</si>
  <si>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</si>
  <si>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</si>
  <si>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</si>
  <si>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</si>
  <si>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</si>
  <si>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</si>
  <si>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</si>
  <si>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</si>
  <si>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</si>
  <si>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</si>
  <si>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</si>
  <si>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</si>
  <si>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</si>
  <si>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</si>
  <si>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</si>
  <si>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</si>
  <si>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</si>
  <si>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</si>
  <si>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</si>
  <si>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</si>
  <si>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</si>
  <si>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</si>
  <si>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</si>
  <si>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</si>
  <si>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</si>
  <si>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</si>
  <si>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</si>
  <si>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</si>
  <si>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</si>
  <si>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</si>
  <si>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</si>
  <si>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</si>
  <si>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</si>
  <si>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</si>
  <si>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</si>
  <si>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</si>
  <si>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</si>
  <si>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</si>
  <si>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</si>
  <si>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</si>
  <si>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</si>
  <si>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</si>
  <si>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</si>
  <si>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</si>
  <si>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</si>
  <si>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</si>
  <si>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</si>
  <si>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</si>
  <si>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</si>
  <si>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</si>
  <si>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</si>
  <si>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</si>
  <si>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</si>
  <si>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</si>
  <si>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</si>
  <si>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</si>
  <si>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</si>
  <si>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</si>
  <si>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</si>
  <si>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</si>
  <si>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</si>
  <si>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</si>
  <si>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</si>
  <si>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</si>
  <si>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</si>
  <si>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</si>
  <si>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</si>
  <si>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</si>
  <si>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</si>
  <si>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</si>
  <si>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</si>
  <si>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</si>
  <si>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</si>
  <si>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</si>
  <si>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</si>
  <si>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</si>
  <si>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</si>
  <si>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</si>
  <si>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</si>
  <si>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</si>
  <si>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</si>
  <si>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</si>
  <si>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</si>
  <si>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</si>
  <si>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</si>
  <si>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</si>
  <si>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</si>
  <si>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</si>
  <si>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</si>
  <si>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</si>
  <si>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</si>
  <si>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</si>
  <si>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</si>
  <si>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</si>
  <si>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</si>
  <si>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</si>
  <si>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</si>
  <si>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</si>
  <si>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</si>
  <si>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</si>
  <si>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</si>
  <si>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</si>
  <si>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</si>
  <si>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</si>
  <si>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</si>
  <si>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</si>
  <si>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</si>
  <si>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</si>
  <si>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</si>
  <si>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</si>
  <si>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</si>
  <si>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</si>
  <si>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</si>
  <si>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</si>
  <si>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</si>
  <si>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</si>
  <si>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</si>
  <si>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</si>
  <si>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</si>
  <si>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</si>
  <si>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</si>
  <si>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</si>
  <si>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</si>
  <si>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</si>
  <si>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</si>
  <si>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</si>
  <si>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</si>
  <si>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</si>
  <si>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</si>
  <si>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</si>
  <si>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</si>
  <si>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</si>
  <si>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</si>
  <si>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</si>
  <si>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</si>
  <si>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</si>
  <si>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</si>
  <si>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</si>
  <si>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</si>
  <si>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</si>
  <si>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</si>
  <si>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</si>
  <si>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</si>
  <si>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</si>
  <si>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</si>
  <si>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</si>
  <si>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</si>
  <si>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</si>
  <si>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</si>
  <si>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</si>
  <si>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</si>
  <si>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</si>
  <si>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</si>
  <si>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</si>
  <si>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</si>
  <si>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</si>
  <si>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</si>
  <si>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</si>
  <si>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</si>
  <si>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</si>
  <si>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</si>
  <si>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</si>
  <si>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</si>
  <si>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</si>
  <si>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</si>
  <si>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</si>
  <si>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</si>
  <si>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</si>
  <si>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</si>
  <si>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</si>
  <si>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</si>
  <si>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</si>
  <si>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</si>
  <si>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</si>
  <si>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</si>
  <si>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</si>
  <si>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</si>
  <si>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</si>
  <si>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</si>
  <si>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</si>
  <si>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</si>
  <si>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</si>
  <si>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</si>
  <si>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</si>
  <si>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</si>
  <si>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</si>
  <si>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</si>
  <si>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</si>
  <si>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</si>
  <si>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</si>
  <si>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</si>
  <si>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</si>
  <si>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</si>
  <si>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</si>
  <si>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</si>
  <si>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</si>
  <si>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</si>
  <si>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</si>
  <si>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</si>
  <si>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</si>
  <si>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</si>
  <si>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</si>
  <si>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</si>
  <si>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</si>
  <si>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</si>
  <si>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</si>
  <si>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</si>
  <si>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</si>
  <si>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</si>
  <si>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</si>
  <si>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</si>
  <si>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</si>
  <si>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</si>
  <si>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</si>
  <si>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</si>
  <si>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</si>
  <si>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</si>
  <si>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</si>
  <si>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</si>
  <si>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</si>
  <si>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</si>
  <si>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</si>
  <si>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</si>
  <si>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</si>
  <si>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</si>
  <si>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</si>
  <si>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</si>
  <si>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</si>
  <si>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</si>
  <si>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</si>
  <si>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</si>
  <si>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</si>
  <si>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</si>
  <si>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</si>
  <si>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</si>
  <si>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</si>
  <si>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</si>
  <si>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</si>
  <si>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</si>
  <si>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</si>
  <si>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</si>
  <si>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</si>
  <si>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</si>
  <si>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</si>
  <si>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</si>
  <si>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</si>
  <si>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</si>
  <si>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</si>
  <si>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</si>
  <si>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</si>
  <si>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</si>
  <si>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</si>
  <si>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</si>
  <si>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</si>
  <si>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</si>
  <si>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</si>
  <si>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</si>
  <si>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</si>
  <si>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</si>
  <si>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</si>
  <si>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</si>
  <si>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</si>
  <si>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</si>
  <si>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</si>
  <si>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</si>
  <si>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</si>
  <si>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</si>
  <si>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</si>
  <si>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</si>
  <si>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</si>
  <si>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</si>
  <si>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</si>
  <si>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</si>
  <si>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</si>
  <si>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</si>
  <si>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</si>
  <si>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</si>
  <si>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</si>
  <si>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</si>
  <si>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</si>
  <si>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</si>
  <si>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</si>
  <si>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</si>
  <si>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</si>
  <si>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</si>
  <si>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</si>
  <si>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</si>
  <si>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</si>
  <si>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</si>
  <si>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</si>
  <si>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</si>
  <si>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</si>
  <si>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</si>
  <si>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</si>
  <si>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</si>
  <si>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</si>
  <si>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</si>
  <si>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</si>
  <si>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</si>
  <si>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</si>
  <si>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</si>
  <si>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</si>
  <si>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</si>
  <si>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</si>
  <si>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</si>
  <si>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</si>
  <si>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</si>
  <si>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</si>
  <si>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</si>
  <si>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</si>
  <si>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</si>
  <si>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</si>
  <si>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</si>
  <si>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</si>
  <si>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</si>
  <si>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</si>
  <si>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</si>
  <si>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</si>
  <si>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</si>
  <si>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</si>
  <si>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</si>
  <si>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</si>
  <si>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</si>
  <si>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</si>
  <si>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</si>
  <si>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</si>
  <si>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</si>
  <si>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</si>
  <si>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</si>
  <si>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</si>
  <si>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</si>
  <si>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</si>
  <si>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</si>
  <si>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</si>
  <si>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</si>
  <si>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</si>
  <si>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</si>
  <si>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</si>
  <si>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</si>
  <si>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</si>
  <si>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</si>
  <si>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</si>
  <si>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</si>
  <si>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</si>
  <si>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</si>
  <si>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</si>
  <si>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</si>
  <si>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</si>
  <si>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</si>
  <si>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</si>
  <si>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</si>
  <si>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</si>
  <si>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</si>
  <si>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</si>
  <si>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</si>
  <si>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</si>
  <si>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</si>
  <si>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</si>
  <si>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</si>
  <si>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</si>
  <si>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</si>
  <si>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</si>
  <si>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</si>
  <si>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</si>
  <si>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</si>
  <si>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</si>
  <si>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</si>
  <si>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</si>
  <si>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</si>
  <si>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</si>
  <si>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</si>
  <si>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</si>
  <si>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</si>
  <si>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</si>
  <si>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</si>
  <si>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</si>
  <si>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</si>
  <si>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</si>
  <si>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</si>
  <si>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</si>
  <si>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</si>
  <si>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</si>
  <si>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</si>
  <si>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</si>
  <si>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</si>
  <si>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</si>
  <si>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</si>
  <si>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</si>
  <si>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</si>
  <si>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</si>
  <si>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</si>
  <si>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</si>
  <si>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</si>
  <si>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</si>
  <si>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</si>
  <si>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</si>
  <si>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</si>
  <si>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</si>
  <si>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</si>
  <si>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</si>
  <si>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</si>
  <si>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</si>
  <si>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</si>
  <si>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</si>
  <si>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</si>
  <si>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</si>
  <si>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</si>
  <si>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</si>
  <si>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</si>
  <si>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</si>
  <si>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</si>
  <si>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</si>
  <si>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</si>
  <si>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</si>
  <si>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</si>
  <si>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</si>
  <si>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</si>
  <si>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</si>
  <si>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</si>
  <si>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</si>
  <si>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</si>
  <si>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</si>
  <si>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</si>
  <si>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</si>
  <si>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</si>
  <si>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</si>
  <si>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</si>
  <si>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</si>
  <si>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</si>
  <si>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</si>
  <si>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</si>
  <si>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</si>
  <si>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</si>
  <si>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</si>
  <si>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</si>
  <si>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</si>
  <si>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</si>
  <si>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</si>
  <si>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</si>
  <si>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</si>
  <si>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</si>
  <si>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</si>
  <si>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</si>
  <si>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</si>
  <si>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</si>
  <si>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</si>
  <si>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</si>
  <si>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</si>
  <si>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</si>
  <si>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</si>
  <si>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</si>
  <si>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</si>
  <si>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</si>
  <si>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</si>
  <si>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</si>
  <si>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</si>
  <si>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</si>
  <si>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</si>
  <si>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</si>
  <si>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</si>
  <si>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</si>
  <si>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</si>
  <si>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</si>
  <si>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</si>
  <si>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</si>
  <si>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</si>
  <si>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</si>
  <si>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</si>
  <si>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</si>
  <si>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</si>
  <si>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</si>
  <si>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</si>
  <si>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</si>
  <si>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</si>
  <si>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</si>
  <si>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</si>
  <si>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</si>
  <si>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</si>
  <si>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</si>
  <si>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</si>
  <si>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</si>
  <si>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</si>
  <si>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</si>
  <si>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</si>
  <si>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</si>
  <si>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</si>
  <si>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</si>
  <si>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</si>
  <si>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</si>
  <si>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</si>
  <si>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</si>
  <si>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</si>
  <si>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</si>
  <si>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</si>
  <si>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</si>
  <si>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</si>
  <si>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</si>
  <si>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</si>
  <si>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</si>
  <si>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</si>
  <si>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</si>
  <si>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</si>
  <si>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</si>
  <si>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</si>
  <si>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</si>
  <si>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</si>
  <si>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</si>
  <si>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</si>
  <si>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</si>
  <si>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</si>
  <si>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</si>
  <si>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</si>
  <si>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</si>
  <si>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</si>
  <si>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</si>
  <si>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</si>
  <si>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</si>
  <si>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</si>
  <si>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</si>
  <si>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</si>
  <si>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</si>
  <si>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</si>
  <si>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</si>
  <si>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</si>
  <si>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</si>
  <si>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</si>
  <si>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</si>
  <si>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</si>
  <si>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</si>
  <si>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</si>
  <si>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</si>
  <si>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</si>
  <si>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</si>
  <si>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</si>
  <si>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</si>
  <si>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</si>
  <si>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</si>
  <si>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</si>
  <si>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</si>
  <si>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</si>
  <si>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</si>
  <si>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</si>
  <si>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</si>
  <si>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</si>
  <si>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</si>
  <si>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</si>
  <si>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</si>
  <si>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</si>
  <si>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</si>
  <si>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</si>
  <si>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</si>
  <si>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</si>
  <si>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</si>
  <si>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</si>
  <si>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</si>
  <si>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</si>
  <si>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</si>
  <si>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</si>
  <si>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</si>
  <si>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</si>
  <si>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</si>
  <si>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</si>
  <si>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</si>
  <si>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</si>
  <si>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</si>
  <si>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</si>
  <si>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</si>
  <si>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</si>
  <si>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</si>
  <si>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</si>
  <si>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</si>
  <si>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</si>
  <si>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</si>
  <si>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</si>
  <si>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</si>
  <si>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</si>
  <si>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</si>
  <si>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</si>
  <si>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</si>
  <si>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</si>
  <si>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</si>
  <si>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</si>
  <si>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</si>
  <si>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</si>
  <si>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</si>
  <si>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</si>
  <si>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</si>
  <si>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</si>
  <si>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</si>
  <si>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</si>
  <si>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</si>
  <si>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</si>
  <si>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</si>
  <si>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</si>
  <si>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</si>
  <si>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</si>
  <si>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</si>
  <si>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</si>
  <si>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</si>
  <si>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</si>
  <si>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</si>
  <si>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</si>
  <si>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</si>
  <si>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</si>
  <si>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</si>
  <si>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</si>
  <si>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</si>
  <si>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</si>
  <si>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</si>
  <si>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</si>
  <si>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</si>
  <si>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</si>
  <si>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</si>
  <si>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</si>
  <si>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</si>
  <si>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</si>
  <si>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</si>
  <si>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</si>
  <si>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</si>
  <si>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</si>
  <si>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</si>
  <si>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</si>
  <si>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</si>
  <si>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</si>
  <si>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</si>
  <si>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</si>
  <si>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</si>
  <si>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</si>
  <si>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</si>
  <si>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</si>
  <si>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</si>
  <si>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</si>
  <si>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</si>
  <si>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</si>
  <si>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</si>
  <si>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</si>
  <si>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</si>
  <si>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</si>
  <si>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</si>
  <si>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</si>
  <si>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</si>
  <si>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</si>
  <si>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</si>
  <si>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</si>
  <si>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</si>
  <si>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</si>
  <si>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</si>
  <si>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</si>
  <si>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</si>
  <si>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</si>
  <si>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</si>
  <si>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</si>
  <si>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</si>
  <si>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</si>
  <si>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</si>
  <si>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</si>
  <si>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</si>
  <si>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</si>
  <si>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</si>
  <si>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</si>
  <si>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</si>
  <si>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</si>
  <si>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</si>
  <si>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</si>
  <si>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</si>
  <si>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</si>
  <si>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</si>
  <si>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</si>
  <si>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</si>
  <si>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</si>
  <si>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</si>
  <si>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</si>
  <si>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</si>
  <si>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</si>
  <si>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</si>
  <si>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</si>
  <si>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</si>
  <si>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</si>
  <si>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</si>
  <si>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</si>
  <si>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</si>
  <si>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</si>
  <si>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</si>
  <si>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</si>
  <si>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</si>
  <si>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</si>
  <si>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</si>
  <si>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</si>
  <si>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</si>
  <si>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</si>
  <si>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</si>
  <si>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</si>
  <si>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</si>
  <si>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</si>
  <si>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</si>
  <si>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</si>
  <si>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</si>
  <si>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</si>
  <si>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</si>
  <si>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</si>
  <si>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</si>
  <si>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</si>
  <si>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</si>
  <si>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</si>
  <si>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</si>
  <si>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</si>
  <si>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</si>
  <si>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</si>
  <si>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</si>
  <si>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</si>
  <si>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</si>
  <si>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</si>
  <si>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</si>
  <si>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</si>
  <si>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</si>
  <si>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</si>
  <si>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</si>
  <si>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</si>
  <si>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</si>
  <si>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</si>
  <si>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</si>
  <si>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</si>
  <si>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</si>
  <si>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</si>
  <si>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</si>
  <si>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</si>
  <si>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</si>
  <si>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</si>
  <si>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</si>
  <si>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</si>
  <si>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</si>
  <si>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</si>
  <si>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</si>
  <si>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</si>
  <si>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</si>
  <si>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</si>
  <si>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</si>
  <si>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</si>
  <si>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</si>
  <si>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</si>
  <si>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</si>
  <si>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</si>
  <si>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</si>
  <si>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</si>
  <si>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</si>
  <si>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</si>
  <si>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</si>
  <si>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</si>
  <si>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</si>
  <si>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</si>
  <si>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</si>
  <si>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</si>
  <si>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</si>
  <si>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</si>
  <si>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</si>
  <si>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</si>
  <si>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</si>
  <si>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</si>
  <si>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</si>
  <si>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</si>
  <si>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</si>
  <si>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</si>
  <si>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</si>
  <si>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</si>
  <si>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</si>
  <si>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</si>
  <si>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</si>
  <si>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</si>
  <si>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</si>
  <si>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</si>
  <si>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</si>
  <si>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</si>
  <si>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</si>
  <si>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</si>
  <si>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</si>
  <si>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</si>
  <si>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</si>
  <si>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</si>
  <si>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</si>
  <si>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</si>
  <si>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</si>
  <si>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</si>
  <si>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</si>
  <si>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</si>
  <si>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</si>
  <si>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</si>
  <si>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</si>
  <si>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</si>
  <si>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</si>
  <si>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</si>
  <si>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</si>
  <si>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</si>
  <si>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</si>
  <si>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</si>
  <si>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</si>
  <si>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</si>
  <si>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</si>
  <si>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</si>
  <si>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</si>
  <si>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</si>
  <si>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</si>
  <si>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</si>
  <si>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</si>
  <si>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</si>
  <si>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</si>
  <si>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</si>
  <si>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</si>
  <si>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</si>
  <si>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</si>
  <si>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</si>
  <si>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</si>
  <si>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</si>
  <si>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</si>
  <si>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</si>
  <si>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</si>
  <si>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</si>
  <si>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</si>
  <si>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</si>
  <si>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</si>
  <si>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</si>
  <si>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</si>
  <si>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</si>
  <si>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</si>
  <si>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</si>
  <si>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</si>
  <si>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</si>
  <si>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</si>
  <si>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</si>
  <si>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</si>
  <si>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</si>
  <si>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</si>
  <si>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</si>
  <si>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</si>
  <si>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</si>
  <si>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</si>
  <si>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</si>
  <si>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</si>
  <si>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</si>
  <si>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</si>
  <si>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</si>
  <si>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</si>
  <si>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</si>
  <si>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</si>
  <si>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</si>
  <si>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</si>
  <si>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</si>
  <si>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</si>
  <si>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</si>
  <si>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</si>
  <si>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</si>
  <si>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</si>
  <si>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</si>
  <si>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</si>
  <si>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</si>
  <si>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</si>
  <si>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</si>
  <si>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</si>
  <si>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</si>
  <si>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</si>
  <si>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</si>
  <si>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</si>
  <si>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</si>
  <si>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</si>
  <si>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</si>
  <si>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</si>
  <si>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</si>
  <si>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</si>
  <si>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</si>
  <si>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</si>
  <si>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</si>
  <si>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</si>
  <si>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</si>
  <si>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</si>
  <si>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</si>
  <si>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</si>
  <si>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</si>
  <si>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</si>
  <si>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</si>
  <si>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</si>
  <si>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</si>
  <si>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</si>
  <si>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</si>
  <si>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</si>
  <si>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</si>
  <si>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</si>
  <si>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</si>
  <si>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</si>
  <si>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</si>
  <si>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</si>
  <si>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</si>
  <si>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</si>
  <si>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</si>
  <si>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</si>
  <si>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</si>
  <si>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</si>
  <si>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</si>
  <si>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</si>
  <si>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</si>
  <si>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</si>
  <si>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</si>
  <si>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</si>
  <si>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</si>
  <si>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</si>
  <si>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</si>
  <si>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</si>
  <si>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</si>
  <si>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</si>
  <si>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</si>
  <si>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</si>
  <si>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</si>
  <si>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</si>
  <si>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</si>
  <si>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</si>
  <si>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</si>
  <si>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</si>
  <si>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</si>
  <si>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</si>
  <si>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</si>
  <si>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</si>
  <si>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</si>
  <si>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</si>
  <si>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</si>
  <si>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</si>
  <si>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</si>
  <si>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</si>
  <si>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</si>
  <si>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</si>
  <si>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</si>
  <si>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</si>
  <si>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</si>
  <si>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</si>
  <si>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</si>
  <si>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</si>
  <si>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</si>
  <si>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</si>
  <si>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</si>
  <si>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</si>
  <si>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</si>
  <si>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</si>
  <si>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</si>
  <si>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</si>
  <si>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</si>
  <si>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</si>
  <si>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</si>
  <si>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</si>
  <si>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</si>
  <si>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</si>
  <si>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</si>
  <si>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</si>
  <si>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</si>
  <si>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</si>
  <si>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</si>
  <si>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</si>
  <si>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</si>
  <si>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</si>
  <si>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</si>
  <si>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</si>
  <si>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</si>
  <si>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</si>
  <si>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</si>
  <si>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</si>
  <si>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</si>
  <si>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</si>
  <si>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</si>
  <si>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</si>
  <si>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</si>
  <si>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</si>
  <si>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</si>
  <si>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</si>
  <si>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</si>
  <si>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</si>
  <si>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</si>
  <si>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</si>
  <si>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</si>
  <si>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</si>
  <si>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</si>
  <si>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</si>
  <si>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</si>
  <si>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</si>
  <si>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</si>
  <si>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</si>
  <si>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</si>
  <si>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</si>
  <si>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</si>
  <si>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</si>
  <si>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</si>
  <si>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</si>
  <si>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</si>
  <si>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</si>
  <si>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</si>
  <si>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</si>
  <si>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</si>
  <si>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</si>
  <si>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</si>
  <si>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</si>
  <si>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</si>
  <si>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</si>
  <si>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</si>
  <si>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</si>
  <si>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</si>
  <si>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</si>
  <si>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</si>
  <si>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</si>
  <si>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</si>
  <si>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</si>
  <si>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</si>
  <si>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</si>
  <si>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</si>
  <si>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</si>
  <si>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</si>
  <si>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</si>
  <si>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</si>
  <si>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</si>
  <si>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</si>
  <si>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</si>
  <si>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</si>
  <si>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</si>
  <si>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</si>
  <si>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</si>
  <si>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</si>
  <si>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</si>
  <si>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</si>
  <si>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</si>
  <si>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</si>
  <si>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</si>
  <si>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</si>
  <si>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</si>
  <si>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</si>
  <si>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</si>
  <si>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</si>
  <si>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</si>
  <si>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</si>
  <si>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</si>
  <si>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</si>
  <si>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</si>
  <si>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</si>
  <si>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</si>
  <si>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</si>
  <si>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</si>
  <si>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</si>
  <si>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</si>
  <si>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</si>
  <si>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</si>
  <si>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</si>
  <si>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</si>
  <si>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</si>
  <si>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</si>
  <si>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</si>
  <si>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</si>
  <si>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</si>
  <si>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</si>
  <si>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</si>
  <si>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</si>
  <si>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</si>
  <si>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</si>
  <si>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</si>
  <si>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</si>
  <si>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</si>
  <si>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</si>
  <si>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</si>
  <si>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</si>
  <si>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</si>
  <si>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</si>
  <si>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</si>
  <si>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</si>
  <si>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</si>
  <si>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</si>
  <si>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</si>
  <si>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</si>
  <si>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</si>
  <si>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</si>
  <si>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</si>
  <si>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</si>
  <si>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</si>
  <si>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</si>
  <si>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</si>
  <si>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</si>
  <si>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</si>
  <si>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</si>
  <si>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</si>
  <si>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</si>
  <si>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</si>
  <si>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</si>
  <si>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</si>
  <si>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</si>
  <si>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</si>
  <si>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</si>
  <si>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</si>
  <si>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</si>
  <si>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</si>
  <si>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</si>
  <si>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</si>
  <si>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</si>
  <si>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</si>
  <si>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</si>
  <si>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</si>
  <si>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</si>
  <si>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</si>
  <si>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</si>
  <si>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</si>
  <si>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</si>
  <si>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</si>
  <si>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</si>
  <si>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</si>
  <si>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</si>
  <si>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</si>
  <si>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</si>
  <si>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</si>
  <si>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</si>
  <si>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</si>
  <si>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</si>
  <si>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</si>
  <si>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</si>
  <si>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</si>
  <si>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</si>
  <si>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</si>
  <si>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</si>
  <si>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</si>
  <si>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</si>
  <si>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</si>
  <si>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</si>
  <si>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</si>
  <si>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</si>
  <si>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</si>
  <si>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</si>
  <si>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</si>
  <si>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</si>
  <si>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</si>
  <si>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</si>
  <si>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</si>
  <si>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</si>
  <si>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</si>
  <si>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</si>
  <si>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</si>
  <si>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</si>
  <si>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</si>
  <si>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</si>
  <si>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</si>
  <si>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</si>
  <si>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</si>
  <si>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</si>
  <si>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</si>
  <si>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</si>
  <si>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</si>
  <si>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</si>
  <si>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</si>
  <si>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</si>
  <si>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</si>
  <si>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</si>
  <si>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</si>
  <si>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</si>
  <si>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</si>
  <si>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</si>
  <si>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</si>
  <si>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</si>
  <si>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</si>
  <si>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</si>
  <si>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</si>
  <si>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</si>
  <si>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</si>
  <si>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</si>
  <si>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</si>
  <si>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</si>
  <si>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</si>
  <si>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</si>
  <si>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</si>
  <si>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</si>
  <si>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</si>
  <si>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</si>
  <si>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</si>
  <si>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</si>
  <si>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</si>
  <si>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</si>
  <si>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</si>
  <si>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</si>
  <si>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</si>
  <si>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</si>
  <si>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</si>
  <si>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</si>
  <si>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</si>
  <si>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</si>
  <si>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</si>
  <si>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</si>
  <si>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</si>
  <si>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</si>
  <si>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</si>
  <si>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</si>
  <si>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</si>
  <si>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</si>
  <si>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</si>
  <si>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</si>
  <si>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</si>
  <si>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</si>
  <si>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</si>
  <si>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</si>
  <si>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</si>
  <si>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</si>
  <si>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</si>
  <si>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</si>
  <si>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</si>
  <si>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</si>
  <si>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</si>
  <si>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</si>
  <si>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</si>
  <si>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</si>
  <si>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</si>
  <si>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</si>
  <si>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</si>
  <si>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</si>
  <si>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</si>
  <si>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</si>
  <si>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</si>
  <si>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</si>
  <si>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</si>
  <si>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</si>
  <si>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</si>
  <si>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</si>
  <si>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</si>
  <si>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</si>
  <si>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</si>
  <si>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</si>
  <si>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</si>
  <si>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</si>
  <si>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</si>
  <si>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</si>
  <si>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</si>
  <si>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</si>
  <si>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</si>
  <si>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</si>
  <si>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</si>
  <si>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</si>
  <si>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</si>
  <si>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</si>
  <si>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</si>
  <si>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</si>
  <si>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</si>
  <si>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</si>
  <si>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</si>
  <si>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</si>
  <si>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</si>
  <si>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</si>
  <si>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</si>
  <si>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</si>
  <si>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</si>
  <si>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</si>
  <si>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</si>
  <si>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</si>
  <si>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</si>
  <si>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</si>
  <si>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</si>
  <si>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</si>
  <si>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</si>
  <si>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</si>
  <si>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</si>
  <si>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</si>
  <si>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</si>
  <si>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</si>
  <si>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</si>
  <si>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</si>
  <si>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</si>
  <si>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</si>
  <si>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</si>
  <si>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</si>
  <si>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</si>
  <si>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</si>
  <si>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</si>
  <si>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</si>
  <si>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</si>
  <si>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</si>
  <si>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</si>
  <si>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</si>
  <si>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</si>
  <si>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</si>
  <si>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</si>
  <si>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</si>
  <si>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</si>
  <si>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</si>
  <si>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</si>
  <si>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</si>
  <si>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</si>
  <si>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</si>
  <si>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</si>
  <si>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</si>
  <si>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</si>
  <si>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</si>
  <si>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</si>
  <si>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</si>
  <si>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</si>
  <si>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</si>
  <si>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</si>
  <si>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</si>
  <si>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</si>
  <si>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</si>
  <si>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</si>
  <si>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</si>
  <si>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</si>
  <si>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</si>
  <si>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</si>
  <si>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</si>
  <si>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</si>
  <si>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</si>
  <si>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</si>
  <si>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</si>
  <si>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</si>
  <si>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</si>
  <si>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</si>
  <si>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</si>
  <si>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</si>
  <si>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</si>
  <si>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</si>
  <si>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</si>
  <si>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</si>
  <si>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</si>
  <si>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</si>
  <si>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</si>
  <si>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</si>
  <si>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</si>
  <si>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</si>
  <si>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</si>
  <si>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</si>
  <si>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</si>
  <si>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</si>
  <si>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</si>
  <si>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</si>
  <si>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</si>
  <si>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</si>
  <si>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</si>
  <si>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</si>
  <si>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</si>
  <si>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</si>
  <si>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</si>
  <si>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</si>
  <si>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</si>
  <si>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</si>
  <si>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</si>
  <si>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</si>
  <si>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</si>
  <si>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</si>
  <si>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</si>
  <si>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</si>
  <si>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</si>
  <si>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</si>
  <si>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</si>
  <si>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</si>
  <si>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</si>
  <si>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</si>
  <si>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</si>
  <si>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</si>
  <si>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</si>
  <si>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</si>
  <si>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</si>
  <si>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</si>
  <si>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</si>
  <si>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</si>
  <si>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</si>
  <si>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</si>
  <si>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</si>
  <si>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</si>
  <si>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</si>
  <si>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</si>
  <si>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</si>
  <si>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</si>
  <si>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</si>
  <si>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</si>
  <si>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</si>
  <si>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</si>
  <si>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</si>
  <si>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</si>
  <si>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</si>
  <si>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</si>
  <si>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</si>
  <si>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</si>
  <si>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</si>
  <si>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</si>
  <si>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</si>
  <si>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</si>
  <si>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</si>
  <si>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</si>
  <si>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</si>
  <si>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</si>
  <si>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</si>
  <si>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</si>
  <si>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</si>
  <si>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</si>
  <si>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</si>
  <si>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</si>
  <si>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</si>
  <si>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</si>
  <si>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</si>
  <si>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</si>
  <si>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</si>
  <si>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</si>
  <si>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</si>
  <si>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</si>
  <si>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</si>
  <si>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</si>
  <si>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</si>
  <si>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</si>
  <si>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</si>
  <si>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</si>
  <si>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</si>
  <si>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</si>
  <si>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</si>
  <si>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</si>
  <si>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</si>
  <si>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</si>
  <si>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</si>
  <si>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</si>
  <si>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</si>
  <si>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</si>
  <si>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</si>
  <si>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</si>
  <si>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</si>
  <si>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</si>
  <si>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</si>
  <si>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</si>
  <si>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</si>
  <si>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</si>
  <si>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</si>
  <si>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</si>
  <si>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</si>
  <si>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</si>
  <si>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</si>
  <si>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</si>
  <si>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</si>
  <si>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</si>
  <si>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</si>
  <si>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</si>
  <si>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</si>
  <si>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</si>
  <si>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</si>
  <si>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</si>
  <si>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</si>
  <si>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</si>
  <si>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</si>
  <si>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</si>
  <si>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</si>
  <si>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</si>
  <si>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</si>
  <si>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</si>
  <si>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</si>
  <si>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</si>
  <si>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</si>
  <si>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</si>
  <si>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</si>
  <si>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</si>
  <si>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</si>
  <si>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</si>
  <si>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</si>
  <si>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</si>
  <si>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</si>
  <si>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</si>
  <si>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</si>
  <si>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</si>
  <si>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</si>
  <si>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</si>
  <si>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</si>
  <si>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</si>
  <si>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</si>
  <si>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</si>
  <si>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</si>
  <si>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</si>
  <si>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</si>
  <si>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</si>
  <si>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</si>
  <si>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</si>
  <si>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</si>
  <si>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</si>
  <si>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</si>
  <si>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</si>
  <si>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</si>
  <si>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</si>
  <si>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</si>
  <si>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</si>
  <si>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</si>
  <si>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</si>
  <si>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</si>
  <si>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</si>
  <si>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</si>
  <si>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</si>
  <si>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</si>
  <si>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</si>
  <si>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</si>
  <si>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</si>
  <si>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</si>
  <si>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</si>
  <si>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</si>
  <si>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</si>
  <si>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</si>
  <si>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</si>
  <si>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</si>
  <si>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</si>
  <si>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</si>
  <si>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</si>
  <si>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</si>
  <si>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</si>
  <si>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</si>
  <si>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</si>
  <si>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</si>
  <si>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</si>
  <si>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</si>
  <si>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</si>
  <si>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</si>
  <si>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</si>
  <si>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</si>
  <si>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</si>
  <si>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</si>
  <si>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</si>
  <si>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</si>
  <si>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</si>
  <si>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</si>
  <si>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</si>
  <si>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</si>
  <si>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</si>
  <si>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</si>
  <si>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</si>
  <si>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</si>
  <si>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</si>
  <si>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</si>
  <si>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</si>
  <si>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</si>
  <si>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</si>
  <si>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</si>
  <si>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</si>
  <si>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</si>
  <si>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</si>
  <si>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</si>
  <si>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</si>
  <si>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</si>
  <si>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</si>
  <si>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</si>
  <si>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</si>
  <si>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</si>
  <si>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</si>
  <si>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</si>
  <si>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</si>
  <si>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</si>
  <si>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</si>
  <si>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</si>
  <si>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</si>
  <si>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</si>
  <si>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</si>
  <si>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</si>
  <si>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</si>
  <si>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</si>
  <si>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</si>
  <si>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</si>
  <si>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</si>
  <si>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</si>
  <si>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</si>
  <si>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</si>
  <si>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</si>
  <si>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</si>
  <si>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</si>
  <si>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</si>
  <si>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</si>
  <si>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</si>
  <si>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</si>
  <si>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</si>
  <si>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</si>
  <si>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</si>
  <si>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</si>
  <si>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</si>
  <si>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</si>
  <si>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</si>
  <si>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</si>
  <si>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</si>
  <si>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</si>
  <si>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</si>
  <si>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</si>
  <si>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</si>
  <si>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</si>
  <si>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</si>
  <si>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</si>
  <si>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</si>
  <si>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</si>
  <si>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</si>
  <si>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</si>
  <si>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</si>
  <si>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</si>
  <si>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</si>
  <si>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</si>
  <si>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</si>
  <si>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</si>
  <si>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</si>
  <si>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</si>
  <si>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</si>
  <si>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</si>
  <si>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</si>
  <si>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</si>
  <si>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</si>
  <si>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</si>
  <si>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</si>
  <si>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</si>
  <si>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</si>
  <si>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</si>
  <si>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</si>
  <si>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</si>
  <si>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</si>
  <si>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</si>
  <si>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</si>
  <si>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</si>
  <si>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</si>
  <si>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</si>
  <si>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</si>
  <si>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</si>
  <si>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</si>
  <si>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</si>
  <si>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</si>
  <si>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</si>
  <si>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</si>
  <si>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</si>
  <si>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</si>
  <si>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</si>
  <si>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</si>
  <si>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</si>
  <si>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</si>
  <si>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</si>
  <si>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</si>
  <si>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</si>
  <si>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</si>
  <si>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</si>
  <si>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</si>
  <si>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</si>
  <si>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</si>
  <si>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</si>
  <si>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</si>
  <si>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</si>
  <si>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</si>
  <si>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</si>
  <si>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</si>
  <si>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</si>
  <si>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</si>
  <si>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</si>
  <si>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</si>
  <si>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</si>
  <si>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</si>
  <si>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</si>
  <si>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</si>
  <si>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</si>
  <si>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</si>
  <si>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</si>
  <si>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</si>
  <si>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</si>
  <si>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</si>
  <si>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</si>
  <si>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</si>
  <si>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</si>
  <si>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</si>
  <si>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</si>
  <si>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</si>
  <si>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</si>
  <si>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</si>
  <si>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</si>
  <si>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</si>
  <si>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</si>
  <si>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</si>
  <si>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</si>
  <si>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</si>
  <si>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</si>
  <si>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</si>
  <si>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</si>
  <si>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</si>
  <si>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</si>
  <si>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</si>
  <si>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</si>
  <si>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</si>
  <si>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</si>
  <si>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</si>
  <si>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</si>
  <si>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</si>
  <si>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</si>
  <si>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</si>
  <si>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</si>
  <si>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</si>
  <si>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</si>
  <si>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</si>
  <si>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</si>
  <si>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</si>
  <si>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</si>
  <si>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</si>
  <si>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</si>
  <si>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</si>
  <si>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</si>
  <si>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</si>
  <si>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</si>
  <si>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</si>
  <si>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</si>
  <si>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</si>
  <si>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</si>
  <si>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</si>
  <si>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</si>
  <si>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</si>
  <si>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</si>
  <si>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</si>
  <si>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</si>
  <si>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</si>
  <si>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</si>
  <si>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</si>
  <si>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</si>
  <si>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</si>
  <si>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</si>
  <si>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</si>
  <si>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</si>
  <si>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</si>
  <si>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</si>
  <si>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</si>
  <si>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</si>
  <si>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</si>
  <si>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</si>
  <si>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</si>
  <si>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</si>
  <si>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</si>
  <si>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</si>
  <si>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</si>
  <si>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</si>
  <si>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</si>
  <si>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</si>
  <si>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</si>
  <si>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</si>
  <si>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</si>
  <si>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</si>
  <si>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</si>
  <si>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</si>
  <si>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</si>
  <si>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</si>
  <si>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</si>
  <si>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</si>
  <si>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</si>
  <si>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</si>
  <si>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</si>
  <si>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</si>
  <si>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</si>
  <si>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</si>
  <si>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</si>
  <si>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</si>
  <si>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</si>
  <si>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</si>
  <si>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</si>
  <si>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</si>
  <si>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</si>
  <si>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</si>
  <si>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</si>
  <si>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</si>
  <si>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</si>
  <si>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</si>
  <si>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</si>
  <si>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</si>
  <si>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</si>
  <si>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</si>
  <si>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</si>
  <si>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</si>
  <si>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</si>
  <si>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</si>
  <si>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</si>
  <si>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</si>
  <si>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</si>
  <si>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</si>
  <si>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</si>
  <si>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</si>
  <si>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</si>
  <si>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</si>
  <si>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</si>
  <si>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</si>
  <si>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</si>
  <si>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</si>
  <si>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</si>
  <si>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</si>
  <si>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</si>
  <si>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</si>
  <si>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</si>
  <si>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</si>
  <si>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</si>
  <si>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</si>
  <si>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</si>
  <si>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</si>
  <si>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</si>
  <si>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</si>
  <si>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</si>
  <si>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</si>
  <si>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</si>
  <si>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</si>
  <si>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</si>
  <si>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</si>
  <si>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</si>
  <si>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</si>
  <si>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</si>
  <si>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</si>
  <si>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</si>
  <si>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</si>
  <si>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</si>
  <si>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</si>
  <si>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</si>
  <si>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</si>
  <si>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</si>
  <si>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</si>
  <si>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</si>
  <si>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</si>
  <si>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</si>
  <si>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</si>
  <si>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</si>
  <si>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</si>
  <si>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</si>
  <si>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</si>
  <si>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</si>
  <si>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</si>
  <si>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</si>
  <si>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</si>
  <si>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</si>
  <si>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</si>
  <si>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</si>
  <si>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</si>
  <si>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</si>
  <si>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</si>
  <si>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</si>
  <si>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</si>
  <si>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</si>
  <si>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</si>
  <si>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</si>
  <si>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</si>
  <si>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</si>
  <si>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</si>
  <si>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</si>
  <si>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</si>
  <si>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</si>
  <si>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</si>
  <si>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</si>
  <si>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</si>
  <si>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</si>
  <si>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</si>
  <si>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</si>
  <si>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</si>
  <si>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</si>
  <si>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</si>
  <si>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</si>
  <si>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</si>
  <si>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</si>
  <si>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</si>
  <si>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</si>
  <si>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</si>
  <si>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</si>
  <si>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</si>
  <si>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</si>
  <si>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</si>
  <si>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</si>
  <si>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</si>
  <si>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</si>
  <si>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</si>
  <si>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</si>
  <si>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</si>
  <si>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</si>
  <si>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</si>
  <si>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</si>
  <si>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</si>
  <si>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</si>
  <si>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</si>
  <si>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</si>
  <si>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</si>
  <si>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</si>
  <si>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</si>
  <si>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</si>
  <si>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</si>
  <si>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</si>
  <si>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</si>
  <si>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</si>
  <si>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</si>
  <si>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</si>
  <si>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</si>
  <si>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</si>
  <si>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</si>
  <si>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</si>
  <si>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</si>
  <si>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</si>
  <si>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</si>
  <si>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</si>
  <si>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</si>
  <si>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</si>
  <si>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</si>
  <si>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</si>
  <si>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</si>
  <si>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</si>
  <si>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</si>
  <si>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</si>
  <si>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</si>
  <si>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</si>
  <si>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</si>
  <si>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</si>
  <si>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</si>
  <si>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</si>
  <si>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</si>
  <si>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</si>
  <si>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</si>
  <si>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</si>
  <si>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</si>
  <si>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</si>
  <si>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</si>
  <si>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</si>
  <si>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</si>
  <si>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</si>
  <si>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</si>
  <si>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</si>
  <si>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</si>
  <si>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</si>
  <si>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</si>
  <si>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</si>
  <si>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</si>
  <si>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</si>
  <si>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</si>
  <si>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</si>
  <si>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</si>
  <si>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</si>
  <si>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</si>
  <si>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</si>
  <si>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</si>
  <si>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</si>
  <si>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</si>
  <si>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</si>
  <si>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</si>
  <si>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</si>
  <si>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</si>
  <si>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</si>
  <si>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</si>
  <si>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</si>
  <si>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</si>
  <si>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</si>
  <si>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</si>
  <si>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</si>
  <si>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</si>
  <si>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</si>
  <si>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</si>
  <si>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</si>
  <si>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</si>
  <si>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</si>
  <si>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</si>
  <si>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</si>
  <si>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</si>
  <si>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</si>
  <si>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</si>
  <si>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</si>
  <si>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</si>
  <si>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</si>
  <si>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</si>
  <si>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</si>
  <si>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</si>
  <si>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</si>
  <si>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</si>
  <si>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</si>
  <si>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</si>
  <si>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</si>
  <si>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</si>
  <si>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</si>
  <si>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</si>
  <si>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</si>
  <si>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</si>
  <si>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</si>
  <si>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</si>
  <si>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</si>
  <si>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</si>
  <si>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</si>
  <si>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</si>
  <si>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</si>
  <si>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</si>
  <si>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</si>
  <si>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</si>
  <si>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</si>
  <si>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</si>
  <si>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</si>
  <si>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</si>
  <si>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</si>
  <si>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</si>
  <si>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</si>
  <si>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</si>
  <si>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</si>
  <si>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</si>
  <si>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</si>
  <si>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</si>
  <si>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</si>
  <si>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</si>
  <si>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</si>
  <si>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</si>
  <si>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</si>
  <si>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</si>
  <si>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</si>
  <si>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</si>
  <si>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</si>
  <si>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</si>
  <si>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</si>
  <si>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</si>
  <si>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</si>
  <si>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</si>
  <si>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</si>
  <si>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</si>
  <si>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</si>
  <si>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</si>
  <si>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</si>
  <si>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</si>
  <si>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</si>
  <si>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</si>
  <si>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</si>
  <si>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</si>
  <si>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</si>
  <si>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</si>
  <si>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</si>
  <si>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</si>
  <si>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</si>
  <si>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</si>
  <si>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</si>
  <si>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</si>
  <si>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</si>
  <si>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</si>
  <si>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</si>
  <si>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</si>
  <si>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</si>
  <si>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</si>
  <si>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</si>
  <si>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</si>
  <si>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</si>
  <si>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</si>
  <si>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</si>
  <si>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</si>
  <si>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</si>
  <si>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</si>
  <si>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</si>
  <si>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</si>
  <si>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</si>
  <si>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</si>
  <si>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</si>
  <si>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</si>
  <si>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</si>
  <si>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</si>
  <si>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</si>
  <si>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</si>
  <si>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</si>
  <si>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</si>
  <si>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</si>
  <si>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</si>
  <si>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</si>
  <si>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</si>
  <si>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</si>
  <si>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</si>
  <si>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</si>
  <si>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</si>
  <si>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</si>
  <si>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</si>
  <si>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</si>
  <si>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</si>
  <si>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</si>
  <si>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</si>
  <si>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</si>
  <si>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</si>
  <si>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</si>
  <si>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</si>
  <si>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</si>
  <si>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</si>
  <si>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</si>
  <si>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</si>
  <si>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</si>
  <si>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</si>
  <si>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</si>
  <si>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</si>
  <si>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</si>
  <si>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</si>
  <si>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</si>
  <si>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</si>
  <si>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</si>
  <si>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</si>
  <si>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</si>
  <si>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</si>
  <si>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</si>
  <si>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</si>
  <si>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</si>
  <si>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</si>
  <si>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</si>
  <si>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</si>
  <si>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</si>
  <si>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</si>
  <si>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</si>
  <si>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</si>
  <si>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</si>
  <si>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</si>
  <si>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</si>
  <si>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</si>
  <si>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</si>
  <si>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</si>
  <si>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</si>
  <si>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</si>
  <si>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</si>
  <si>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</si>
  <si>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</si>
  <si>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</si>
  <si>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</si>
  <si>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</si>
  <si>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</si>
  <si>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</si>
  <si>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</si>
  <si>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</si>
  <si>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</si>
  <si>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</si>
  <si>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</si>
  <si>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</si>
  <si>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</si>
  <si>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</si>
  <si>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</si>
  <si>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</si>
  <si>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</si>
  <si>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</si>
  <si>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</si>
  <si>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</si>
  <si>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</si>
  <si>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</si>
  <si>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</si>
  <si>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</si>
  <si>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</si>
  <si>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</si>
  <si>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</si>
  <si>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</si>
  <si>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</si>
  <si>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</si>
  <si>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</si>
  <si>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</si>
  <si>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</si>
  <si>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</si>
  <si>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</si>
  <si>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</si>
  <si>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</si>
  <si>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</si>
  <si>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</si>
  <si>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</si>
  <si>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</si>
  <si>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</si>
  <si>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</si>
  <si>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</si>
  <si>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</si>
  <si>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</si>
  <si>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</si>
  <si>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</si>
  <si>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</si>
  <si>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</si>
  <si>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</si>
  <si>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</si>
  <si>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</si>
  <si>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</si>
  <si>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</si>
  <si>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</si>
  <si>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</si>
  <si>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</si>
  <si>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</si>
  <si>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</si>
  <si>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</si>
  <si>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</si>
  <si>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</si>
  <si>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</si>
  <si>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</si>
  <si>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</si>
  <si>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</si>
  <si>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</si>
  <si>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</si>
  <si>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</si>
  <si>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</si>
  <si>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</si>
  <si>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</si>
  <si>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</si>
  <si>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</si>
  <si>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</si>
  <si>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</si>
  <si>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</si>
  <si>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</si>
  <si>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</si>
  <si>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</si>
  <si>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</si>
  <si>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</si>
  <si>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</si>
  <si>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</si>
  <si>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</si>
  <si>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</si>
  <si>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</si>
  <si>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</si>
  <si>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</si>
  <si>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</si>
  <si>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</si>
  <si>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</si>
  <si>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</si>
  <si>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</si>
  <si>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</si>
  <si>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</si>
  <si>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</si>
  <si>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</si>
  <si>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</si>
  <si>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</si>
  <si>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</si>
  <si>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</si>
  <si>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</si>
  <si>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</si>
  <si>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</si>
  <si>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</si>
  <si>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</si>
  <si>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</si>
  <si>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</si>
  <si>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</si>
  <si>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</si>
  <si>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</si>
  <si>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</si>
  <si>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</si>
  <si>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</si>
  <si>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</si>
  <si>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</si>
  <si>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</si>
  <si>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</si>
  <si>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</si>
  <si>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</si>
  <si>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</si>
  <si>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</si>
  <si>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</si>
  <si>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</si>
  <si>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</si>
  <si>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</si>
  <si>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</si>
  <si>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</si>
  <si>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</si>
  <si>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</si>
  <si>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</si>
  <si>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</si>
  <si>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</si>
  <si>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</si>
  <si>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</si>
  <si>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</si>
  <si>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</si>
  <si>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</si>
  <si>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</si>
  <si>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</si>
  <si>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</si>
  <si>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</si>
  <si>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</si>
  <si>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</si>
  <si>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</si>
  <si>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</si>
  <si>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</si>
  <si>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</si>
  <si>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</si>
  <si>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</si>
  <si>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</si>
  <si>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</si>
  <si>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</si>
  <si>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</si>
  <si>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</si>
  <si>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</si>
  <si>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</si>
  <si>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</si>
  <si>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</si>
  <si>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</si>
  <si>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</si>
  <si>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</si>
  <si>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</si>
  <si>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</si>
  <si>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</si>
  <si>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</si>
  <si>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</si>
  <si>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</si>
  <si>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</si>
  <si>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</si>
  <si>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</si>
  <si>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</si>
  <si>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</si>
  <si>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</si>
  <si>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</si>
  <si>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</si>
  <si>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</si>
  <si>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</si>
  <si>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</si>
  <si>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</si>
  <si>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</si>
  <si>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</si>
  <si>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</si>
  <si>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</si>
  <si>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</si>
  <si>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</si>
  <si>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</si>
  <si>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</si>
  <si>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</si>
  <si>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</si>
  <si>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</si>
  <si>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</si>
  <si>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</si>
  <si>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</si>
  <si>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</si>
  <si>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</si>
  <si>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</si>
  <si>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</si>
  <si>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</si>
  <si>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</si>
  <si>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</si>
  <si>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</si>
  <si>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</si>
  <si>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</si>
  <si>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</si>
  <si>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</si>
  <si>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</si>
  <si>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</si>
  <si>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</si>
  <si>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</si>
  <si>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</si>
  <si>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</si>
  <si>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</si>
  <si>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</si>
  <si>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</si>
  <si>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</si>
  <si>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</si>
  <si>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</si>
  <si>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</si>
  <si>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</si>
  <si>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</si>
  <si>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</si>
  <si>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</si>
  <si>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</si>
  <si>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</si>
  <si>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</si>
  <si>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</si>
  <si>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</si>
  <si>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</si>
  <si>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</si>
  <si>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</si>
  <si>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</si>
  <si>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</si>
  <si>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</si>
  <si>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</si>
  <si>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</si>
  <si>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</si>
  <si>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</si>
  <si>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</si>
  <si>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</si>
  <si>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</si>
  <si>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</si>
  <si>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</si>
  <si>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</si>
  <si>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</si>
  <si>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</si>
  <si>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</si>
  <si>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</si>
  <si>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</si>
  <si>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</si>
  <si>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</si>
  <si>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</si>
  <si>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</si>
  <si>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</si>
  <si>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</si>
  <si>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</si>
  <si>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</si>
  <si>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</si>
  <si>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</si>
  <si>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</si>
  <si>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</si>
  <si>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</si>
  <si>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</si>
  <si>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</si>
  <si>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</si>
  <si>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</si>
  <si>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</si>
  <si>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</si>
  <si>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</si>
  <si>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</si>
  <si>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</si>
  <si>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</si>
  <si>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</si>
  <si>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</si>
  <si>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</si>
  <si>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</si>
  <si>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</si>
  <si>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</si>
  <si>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</si>
  <si>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</si>
  <si>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</si>
  <si>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</si>
  <si>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</si>
  <si>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</si>
  <si>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</si>
  <si>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</si>
  <si>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</si>
  <si>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</si>
  <si>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</si>
  <si>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</si>
  <si>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</si>
  <si>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</si>
  <si>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</si>
  <si>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</si>
  <si>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</si>
  <si>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</si>
  <si>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</si>
  <si>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</si>
  <si>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</si>
  <si>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</si>
  <si>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</si>
  <si>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</si>
  <si>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</si>
  <si>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</si>
  <si>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</si>
  <si>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</si>
  <si>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</si>
  <si>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</si>
  <si>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</si>
  <si>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</si>
  <si>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</si>
  <si>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</si>
  <si>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</si>
  <si>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</si>
  <si>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</si>
  <si>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</si>
  <si>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</si>
  <si>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</si>
  <si>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</si>
  <si>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</si>
  <si>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</si>
  <si>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</si>
  <si>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</si>
  <si>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</si>
  <si>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</si>
  <si>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</si>
  <si>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</si>
  <si>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</si>
  <si>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</si>
  <si>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</si>
  <si>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</si>
  <si>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</si>
  <si>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</si>
  <si>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</si>
  <si>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</si>
  <si>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</si>
  <si>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</si>
  <si>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</si>
  <si>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</si>
  <si>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</si>
  <si>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</si>
  <si>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</si>
  <si>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</si>
  <si>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</si>
  <si>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</si>
  <si>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</si>
  <si>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</si>
  <si>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</si>
  <si>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</si>
  <si>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</si>
  <si>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</si>
  <si>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</si>
  <si>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</si>
  <si>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</si>
  <si>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</si>
  <si>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</si>
  <si>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</si>
  <si>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</si>
  <si>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</si>
  <si>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</si>
  <si>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</si>
  <si>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</si>
  <si>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</si>
  <si>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</si>
  <si>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</si>
  <si>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</si>
  <si>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</si>
  <si>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</si>
  <si>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</si>
  <si>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</si>
  <si>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</si>
  <si>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</si>
  <si>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</si>
  <si>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</si>
  <si>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</si>
  <si>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</si>
  <si>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</si>
  <si>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</si>
  <si>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</si>
  <si>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</si>
  <si>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</si>
  <si>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</si>
  <si>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</si>
  <si>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</si>
  <si>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</si>
  <si>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</si>
  <si>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</si>
  <si>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</si>
  <si>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</si>
  <si>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</si>
  <si>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</si>
  <si>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</si>
  <si>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</si>
  <si>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</si>
  <si>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</si>
  <si>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</si>
  <si>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</si>
  <si>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</si>
  <si>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</si>
  <si>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</si>
  <si>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</si>
  <si>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</si>
  <si>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</si>
  <si>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</si>
  <si>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</si>
  <si>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</si>
  <si>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</si>
  <si>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</si>
  <si>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</si>
  <si>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</si>
  <si>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</si>
  <si>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</si>
  <si>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</si>
  <si>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</si>
  <si>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</si>
  <si>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</si>
  <si>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</si>
  <si>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</si>
  <si>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</si>
  <si>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</si>
  <si>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</si>
  <si>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</si>
  <si>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</si>
  <si>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</si>
  <si>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</si>
  <si>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</si>
  <si>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</si>
  <si>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</si>
  <si>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</si>
  <si>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</si>
  <si>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</si>
  <si>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</si>
  <si>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</si>
  <si>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</si>
  <si>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</si>
  <si>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</si>
  <si>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</si>
  <si>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</si>
  <si>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</si>
  <si>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</si>
  <si>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</si>
  <si>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</si>
  <si>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</si>
  <si>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</si>
  <si>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</si>
  <si>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</si>
  <si>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</si>
  <si>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</si>
  <si>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</si>
  <si>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</si>
  <si>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</si>
  <si>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</si>
  <si>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</si>
  <si>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</si>
  <si>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</si>
  <si>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</si>
  <si>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</si>
  <si>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</si>
  <si>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</si>
  <si>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</si>
  <si>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</si>
  <si>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</si>
  <si>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</si>
  <si>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</si>
  <si>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</si>
  <si>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</si>
  <si>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</si>
  <si>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</si>
  <si>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</si>
  <si>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</si>
  <si>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</si>
  <si>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</si>
  <si>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</si>
  <si>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</si>
  <si>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</si>
  <si>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</si>
  <si>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</si>
  <si>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</si>
  <si>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</si>
  <si>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</si>
  <si>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</si>
  <si>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</si>
  <si>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</si>
  <si>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</si>
  <si>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</si>
  <si>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</si>
  <si>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</si>
  <si>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</si>
  <si>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</si>
  <si>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</si>
  <si>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</si>
  <si>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</si>
  <si>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</si>
  <si>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</si>
  <si>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</si>
  <si>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</si>
  <si>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</si>
  <si>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</si>
  <si>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</si>
  <si>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</si>
  <si>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</si>
  <si>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</si>
  <si>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</si>
  <si>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</si>
  <si>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</si>
  <si>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</si>
  <si>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</si>
  <si>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</si>
  <si>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</si>
  <si>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</si>
  <si>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</si>
  <si>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</si>
  <si>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</si>
  <si>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</si>
  <si>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</si>
  <si>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</si>
  <si>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</si>
  <si>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</si>
  <si>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</si>
  <si>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</si>
  <si>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</si>
  <si>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</si>
  <si>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</si>
  <si>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</si>
  <si>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</si>
  <si>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</si>
  <si>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</si>
  <si>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</si>
  <si>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</si>
  <si>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</si>
  <si>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</si>
  <si>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</si>
  <si>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</si>
  <si>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</si>
  <si>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</si>
  <si>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</si>
  <si>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</si>
  <si>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</si>
  <si>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</si>
  <si>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</si>
  <si>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</si>
  <si>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</si>
  <si>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</si>
  <si>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</si>
  <si>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</si>
  <si>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</si>
  <si>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</si>
  <si>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</si>
  <si>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</si>
  <si>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</si>
  <si>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</si>
  <si>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</si>
  <si>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</si>
  <si>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</si>
  <si>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</si>
  <si>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</si>
  <si>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</si>
  <si>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</si>
  <si>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</si>
  <si>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</si>
  <si>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</si>
  <si>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</si>
  <si>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</si>
  <si>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</si>
  <si>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</si>
  <si>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</si>
  <si>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</si>
  <si>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</si>
  <si>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</si>
  <si>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</si>
  <si>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</si>
  <si>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</si>
  <si>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</si>
  <si>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</si>
  <si>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</si>
  <si>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</si>
  <si>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</si>
  <si>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</si>
  <si>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</si>
  <si>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</si>
  <si>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</si>
  <si>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</si>
  <si>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</si>
  <si>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</si>
  <si>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</si>
  <si>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</si>
  <si>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</si>
  <si>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</si>
  <si>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</si>
  <si>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</si>
  <si>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</si>
  <si>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</si>
  <si>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</si>
  <si>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</si>
  <si>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</si>
  <si>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</si>
  <si>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</si>
  <si>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</si>
  <si>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</si>
  <si>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</si>
  <si>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</si>
  <si>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</si>
  <si>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</si>
  <si>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</si>
  <si>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</si>
  <si>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</si>
  <si>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</si>
  <si>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</si>
  <si>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</si>
  <si>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</si>
  <si>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</si>
  <si>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</si>
  <si>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</si>
  <si>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</si>
  <si>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</si>
  <si>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</si>
  <si>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</si>
  <si>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</si>
  <si>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</si>
  <si>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</si>
  <si>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</si>
  <si>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</si>
  <si>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</si>
  <si>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</si>
  <si>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</si>
  <si>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</si>
  <si>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</si>
  <si>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</si>
  <si>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</si>
  <si>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</si>
  <si>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</si>
  <si>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</si>
  <si>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</si>
  <si>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</si>
  <si>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</si>
  <si>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</si>
  <si>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</si>
  <si>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</si>
  <si>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</si>
  <si>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</si>
  <si>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</si>
  <si>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</si>
  <si>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</si>
  <si>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</si>
  <si>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</si>
  <si>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</si>
  <si>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</si>
  <si>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</si>
  <si>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</si>
  <si>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</si>
  <si>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</si>
  <si>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</si>
  <si>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</si>
  <si>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</si>
  <si>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</si>
  <si>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</si>
  <si>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</si>
  <si>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</si>
  <si>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</si>
  <si>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</si>
  <si>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</si>
  <si>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</si>
  <si>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</si>
  <si>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</si>
  <si>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</si>
  <si>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</si>
  <si>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</si>
  <si>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</si>
  <si>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</si>
  <si>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</si>
  <si>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</si>
  <si>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</si>
  <si>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</si>
  <si>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</si>
  <si>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</si>
  <si>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</si>
  <si>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</si>
  <si>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</si>
  <si>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</si>
  <si>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</si>
  <si>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</si>
  <si>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</si>
  <si>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</si>
  <si>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</si>
  <si>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</si>
  <si>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</si>
  <si>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</si>
  <si>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</si>
  <si>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</si>
  <si>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</si>
  <si>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</si>
  <si>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</si>
  <si>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</si>
  <si>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</si>
  <si>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</si>
  <si>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</si>
  <si>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</si>
  <si>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</si>
  <si>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</si>
  <si>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</si>
  <si>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</si>
  <si>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</si>
  <si>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</si>
  <si>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</si>
  <si>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</si>
  <si>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</si>
  <si>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</si>
  <si>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</si>
  <si>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</si>
  <si>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</si>
  <si>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</si>
  <si>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</si>
  <si>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</si>
  <si>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</si>
  <si>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</si>
  <si>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</si>
  <si>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</si>
  <si>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</si>
  <si>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</si>
  <si>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</si>
  <si>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</si>
  <si>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</si>
  <si>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</si>
  <si>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</si>
  <si>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</si>
  <si>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</si>
  <si>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</si>
  <si>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</si>
  <si>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</si>
  <si>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</si>
  <si>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</si>
  <si>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</si>
  <si>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</si>
  <si>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</si>
  <si>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</si>
  <si>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</si>
  <si>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</si>
  <si>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</si>
  <si>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</si>
  <si>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</si>
  <si>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</si>
  <si>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</si>
  <si>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</si>
  <si>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</si>
  <si>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</si>
  <si>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</si>
  <si>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</si>
  <si>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</si>
  <si>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</si>
  <si>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</si>
  <si>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</si>
  <si>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</si>
  <si>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</si>
  <si>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</si>
  <si>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</si>
  <si>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</si>
  <si>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</si>
  <si>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</si>
  <si>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</si>
  <si>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</si>
  <si>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</si>
  <si>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</si>
  <si>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</si>
  <si>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</si>
  <si>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</si>
  <si>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</si>
  <si>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</si>
  <si>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</si>
  <si>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</si>
  <si>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</si>
  <si>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</si>
  <si>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</si>
  <si>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</si>
  <si>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</si>
  <si>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</si>
  <si>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</si>
  <si>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</si>
  <si>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</si>
  <si>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</si>
  <si>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</si>
  <si>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</si>
  <si>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</si>
  <si>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</si>
  <si>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</si>
  <si>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</si>
  <si>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</si>
  <si>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</si>
  <si>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</si>
  <si>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</si>
  <si>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</si>
  <si>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</si>
  <si>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</si>
  <si>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</si>
  <si>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</si>
  <si>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</si>
  <si>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</si>
  <si>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</si>
  <si>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</si>
  <si>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</si>
  <si>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</si>
  <si>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</si>
  <si>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</si>
  <si>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</si>
  <si>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</si>
  <si>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</si>
  <si>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</si>
  <si>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</si>
  <si>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</si>
  <si>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</si>
  <si>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</si>
  <si>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</si>
  <si>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</si>
  <si>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</si>
  <si>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</si>
  <si>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</si>
  <si>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</si>
  <si>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</si>
  <si>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</si>
  <si>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</si>
  <si>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</si>
  <si>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</si>
  <si>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</si>
  <si>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</si>
  <si>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</si>
  <si>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</si>
  <si>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</si>
  <si>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</si>
  <si>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</si>
  <si>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</si>
  <si>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</si>
  <si>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</si>
  <si>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</si>
  <si>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</si>
  <si>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</si>
  <si>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</si>
  <si>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</si>
  <si>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</si>
  <si>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</si>
  <si>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</si>
  <si>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</si>
  <si>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</si>
  <si>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</si>
  <si>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</si>
  <si>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</si>
  <si>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</si>
  <si>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</si>
  <si>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</si>
  <si>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</si>
  <si>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</si>
  <si>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</si>
  <si>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</si>
  <si>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</si>
  <si>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</si>
  <si>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</si>
  <si>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</si>
  <si>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</si>
  <si>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</si>
  <si>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</si>
  <si>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</si>
  <si>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</si>
  <si>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</si>
  <si>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</si>
  <si>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</si>
  <si>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</si>
  <si>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</si>
  <si>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</si>
  <si>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</si>
  <si>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</si>
  <si>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</si>
  <si>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</si>
  <si>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</si>
  <si>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</si>
  <si>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</si>
  <si>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</si>
  <si>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</si>
  <si>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</si>
  <si>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</si>
  <si>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</si>
  <si>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</si>
  <si>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</si>
  <si>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</si>
  <si>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</si>
  <si>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</si>
  <si>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</si>
  <si>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</si>
  <si>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</si>
  <si>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</si>
  <si>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</si>
  <si>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</si>
  <si>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</si>
  <si>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</si>
  <si>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</si>
  <si>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</si>
  <si>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</si>
  <si>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</si>
  <si>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</si>
  <si>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</si>
  <si>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</si>
  <si>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</si>
  <si>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</si>
  <si>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</si>
  <si>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</si>
  <si>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</si>
  <si>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</si>
  <si>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</si>
  <si>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</si>
  <si>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</si>
  <si>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</si>
  <si>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</si>
  <si>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</si>
  <si>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</si>
  <si>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</si>
  <si>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</si>
  <si>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</si>
  <si>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</si>
  <si>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</si>
  <si>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</si>
  <si>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</si>
  <si>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</si>
  <si>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</si>
  <si>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</si>
  <si>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</si>
  <si>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</si>
  <si>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</si>
  <si>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</si>
  <si>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</si>
  <si>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</si>
  <si>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</si>
  <si>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</si>
  <si>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</si>
  <si>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</si>
  <si>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</si>
  <si>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</si>
  <si>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</si>
  <si>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</si>
  <si>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</si>
  <si>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</si>
  <si>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</si>
  <si>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</si>
  <si>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</si>
  <si>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</si>
  <si>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</si>
  <si>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</si>
  <si>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</si>
  <si>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</si>
  <si>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</si>
  <si>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</si>
  <si>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</si>
  <si>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</si>
  <si>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</si>
  <si>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</si>
  <si>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</si>
  <si>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</si>
  <si>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</si>
  <si>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</si>
  <si>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</si>
  <si>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</si>
  <si>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</si>
  <si>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</si>
  <si>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</si>
  <si>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</si>
  <si>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</si>
  <si>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</si>
  <si>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</si>
  <si>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</si>
  <si>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</si>
  <si>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</si>
  <si>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</si>
  <si>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</si>
  <si>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</si>
  <si>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</si>
  <si>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</si>
  <si>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</si>
  <si>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</si>
  <si>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</si>
  <si>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</si>
  <si>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</si>
  <si>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</si>
  <si>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</si>
  <si>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</si>
  <si>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</si>
  <si>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</si>
  <si>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</si>
  <si>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</si>
  <si>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</si>
  <si>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</si>
  <si>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</si>
  <si>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</si>
  <si>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</si>
  <si>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</si>
  <si>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</si>
  <si>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</si>
  <si>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</si>
  <si>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</si>
  <si>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</si>
  <si>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</si>
  <si>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</si>
  <si>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</si>
  <si>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</si>
  <si>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</si>
  <si>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</si>
  <si>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</si>
  <si>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</si>
  <si>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</si>
  <si>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</si>
  <si>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</si>
  <si>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</si>
  <si>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</si>
  <si>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</si>
  <si>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</si>
  <si>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</si>
  <si>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</si>
  <si>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</si>
  <si>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</si>
  <si>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</si>
  <si>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</si>
  <si>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</si>
  <si>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</si>
  <si>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</si>
  <si>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</si>
  <si>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</si>
  <si>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</si>
  <si>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</si>
  <si>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</si>
  <si>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</si>
  <si>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</si>
  <si>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</si>
  <si>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</si>
  <si>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</si>
  <si>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</si>
  <si>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</si>
  <si>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</si>
  <si>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</si>
  <si>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</si>
  <si>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</si>
  <si>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</si>
  <si>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</si>
  <si>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</si>
  <si>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</si>
  <si>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</si>
  <si>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</si>
  <si>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</si>
  <si>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</si>
  <si>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</si>
  <si>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</si>
  <si>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</si>
  <si>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</si>
  <si>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</si>
  <si>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</si>
  <si>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</si>
  <si>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</si>
  <si>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</si>
  <si>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</si>
  <si>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</si>
  <si>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</si>
  <si>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</si>
  <si>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</si>
  <si>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</si>
  <si>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</si>
  <si>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</si>
  <si>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</si>
  <si>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</si>
  <si>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</si>
  <si>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</si>
  <si>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</si>
  <si>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</si>
  <si>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</si>
  <si>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</si>
  <si>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</si>
  <si>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</si>
  <si>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</si>
  <si>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</si>
  <si>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</si>
  <si>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</si>
  <si>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</si>
  <si>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</si>
  <si>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</si>
  <si>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</si>
  <si>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</si>
  <si>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</si>
  <si>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</si>
  <si>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</si>
  <si>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</si>
  <si>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</si>
  <si>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</si>
  <si>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</si>
  <si>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</si>
  <si>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</si>
  <si>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</si>
  <si>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</si>
  <si>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</si>
  <si>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</si>
  <si>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</si>
  <si>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</si>
  <si>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</si>
  <si>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</si>
  <si>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</si>
  <si>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</si>
  <si>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</si>
  <si>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</si>
  <si>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</si>
  <si>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</si>
  <si>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</si>
  <si>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</si>
  <si>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</si>
  <si>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</si>
  <si>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</si>
  <si>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</si>
  <si>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</si>
  <si>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</si>
  <si>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</si>
  <si>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</si>
  <si>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</si>
  <si>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</si>
  <si>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</si>
  <si>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</si>
  <si>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</si>
  <si>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</si>
  <si>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</si>
  <si>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</si>
  <si>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</si>
  <si>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</si>
  <si>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</si>
  <si>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</si>
  <si>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</si>
  <si>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</si>
  <si>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</si>
  <si>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</si>
  <si>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</si>
  <si>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</si>
  <si>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</si>
  <si>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</si>
  <si>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</si>
  <si>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</si>
  <si>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</si>
  <si>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</si>
  <si>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</si>
  <si>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</si>
  <si>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</si>
  <si>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</si>
  <si>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</si>
  <si>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</si>
  <si>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</si>
  <si>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</si>
  <si>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</si>
  <si>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</si>
  <si>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</si>
  <si>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</si>
  <si>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</si>
  <si>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</si>
  <si>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</si>
  <si>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</si>
  <si>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</si>
  <si>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</si>
  <si>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</si>
  <si>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</si>
  <si>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</si>
  <si>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</si>
  <si>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</si>
  <si>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</si>
  <si>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</si>
  <si>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</si>
  <si>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</si>
  <si>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</si>
  <si>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</si>
  <si>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</si>
  <si>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</si>
  <si>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</si>
  <si>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</si>
  <si>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</si>
  <si>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</si>
  <si>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</si>
  <si>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</si>
  <si>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</si>
  <si>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</si>
  <si>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</si>
  <si>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</si>
  <si>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</si>
  <si>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</si>
  <si>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</si>
  <si>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</si>
  <si>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</si>
  <si>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</si>
  <si>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</si>
  <si>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</si>
  <si>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</si>
  <si>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</si>
  <si>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</si>
  <si>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</si>
  <si>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</si>
  <si>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</si>
  <si>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</si>
  <si>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</si>
  <si>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</si>
  <si>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</si>
  <si>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</si>
  <si>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</si>
  <si>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</si>
  <si>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</si>
  <si>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</si>
  <si>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</si>
  <si>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</si>
  <si>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</si>
  <si>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</si>
  <si>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</si>
  <si>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</si>
  <si>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</si>
  <si>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</si>
  <si>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</si>
  <si>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</si>
  <si>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</si>
  <si>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</si>
  <si>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</si>
  <si>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</si>
  <si>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</si>
  <si>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</si>
  <si>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</si>
  <si>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</si>
  <si>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</si>
  <si>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</si>
  <si>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</si>
  <si>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</si>
  <si>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</si>
  <si>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</si>
  <si>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</si>
  <si>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</si>
  <si>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</si>
  <si>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</si>
  <si>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</si>
  <si>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</si>
  <si>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</si>
  <si>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</si>
  <si>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</si>
  <si>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</si>
  <si>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</si>
  <si>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</si>
  <si>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</si>
  <si>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</si>
  <si>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</si>
  <si>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</si>
  <si>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</si>
  <si>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</si>
  <si>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</si>
  <si>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</si>
  <si>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</si>
  <si>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</si>
  <si>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</si>
  <si>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</si>
  <si>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</si>
  <si>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</si>
  <si>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</si>
  <si>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</si>
  <si>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</si>
  <si>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</si>
  <si>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</si>
  <si>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</si>
  <si>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</si>
  <si>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</si>
  <si>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</si>
  <si>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</si>
  <si>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</si>
  <si>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</si>
  <si>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</si>
  <si>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</si>
  <si>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</si>
  <si>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</si>
  <si>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</si>
  <si>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</si>
  <si>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</si>
  <si>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</si>
  <si>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</si>
  <si>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</si>
  <si>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</si>
  <si>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</si>
  <si>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</si>
  <si>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</si>
  <si>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</si>
  <si>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</si>
  <si>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</si>
  <si>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</si>
  <si>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</si>
  <si>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</si>
  <si>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</si>
  <si>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</si>
  <si>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</si>
  <si>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</si>
  <si>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</si>
  <si>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</si>
  <si>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</si>
  <si>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</si>
  <si>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</si>
  <si>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</si>
  <si>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</si>
  <si>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</si>
  <si>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</si>
  <si>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</si>
  <si>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</si>
  <si>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</si>
  <si>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</si>
  <si>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</si>
  <si>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</si>
  <si>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</si>
  <si>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</si>
  <si>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</si>
  <si>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</si>
  <si>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</si>
  <si>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</si>
  <si>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</si>
  <si>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</si>
  <si>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</si>
  <si>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</si>
  <si>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</si>
  <si>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</si>
  <si>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</si>
  <si>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</si>
  <si>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</si>
  <si>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</si>
  <si>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</si>
  <si>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</si>
  <si>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</si>
  <si>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</si>
  <si>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</si>
  <si>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</si>
  <si>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</si>
  <si>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</si>
  <si>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</si>
  <si>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</si>
  <si>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</si>
  <si>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</si>
  <si>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</si>
  <si>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</si>
  <si>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</si>
  <si>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</si>
  <si>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</si>
  <si>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</si>
  <si>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</si>
  <si>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</si>
  <si>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</si>
  <si>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</si>
  <si>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</si>
  <si>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</si>
  <si>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</si>
  <si>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</si>
  <si>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</si>
  <si>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</si>
  <si>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</si>
  <si>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</si>
  <si>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</si>
  <si>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</si>
  <si>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</si>
  <si>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</si>
  <si>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</si>
  <si>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</si>
  <si>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</si>
  <si>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</si>
  <si>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</si>
  <si>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</si>
  <si>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</si>
  <si>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</si>
  <si>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</si>
  <si>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</si>
  <si>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</si>
  <si>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</si>
  <si>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</si>
  <si>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</si>
  <si>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</si>
  <si>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</si>
  <si>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</si>
  <si>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</si>
  <si>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</si>
  <si>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</si>
  <si>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</si>
  <si>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</si>
  <si>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</si>
  <si>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</si>
  <si>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</si>
  <si>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</si>
  <si>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</si>
  <si>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</si>
  <si>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</si>
  <si>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</si>
  <si>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</si>
  <si>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</si>
  <si>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</si>
  <si>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</si>
  <si>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</si>
  <si>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</si>
  <si>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</si>
  <si>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</si>
  <si>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</si>
  <si>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</si>
  <si>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</si>
  <si>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</si>
  <si>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</si>
  <si>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</si>
  <si>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</si>
  <si>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</si>
  <si>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</si>
  <si>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</si>
  <si>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</si>
  <si>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</si>
  <si>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</si>
  <si>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</si>
  <si>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</si>
  <si>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</si>
  <si>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</si>
  <si>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</si>
  <si>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</si>
  <si>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</si>
  <si>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</si>
  <si>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</si>
  <si>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</si>
  <si>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</si>
  <si>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</si>
  <si>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</si>
  <si>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</si>
  <si>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</si>
  <si>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</si>
  <si>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</si>
  <si>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</si>
  <si>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</si>
  <si>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</si>
  <si>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</si>
  <si>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</si>
  <si>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</si>
  <si>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</si>
  <si>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</si>
  <si>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</si>
  <si>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</si>
  <si>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</si>
  <si>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</si>
  <si>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</si>
  <si>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</si>
  <si>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</si>
  <si>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</si>
  <si>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</si>
  <si>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</si>
  <si>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</si>
  <si>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</si>
  <si>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</si>
  <si>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</si>
  <si>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</si>
  <si>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</si>
  <si>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</si>
  <si>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</si>
  <si>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</si>
  <si>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</si>
  <si>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</si>
  <si>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</si>
  <si>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</si>
  <si>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</si>
  <si>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</si>
  <si>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</si>
  <si>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</si>
  <si>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</si>
  <si>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</si>
  <si>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</si>
  <si>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</si>
  <si>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</si>
  <si>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</si>
  <si>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</si>
  <si>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</si>
  <si>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</si>
  <si>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</si>
  <si>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</si>
  <si>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</si>
  <si>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</si>
  <si>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</si>
  <si>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</si>
  <si>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</si>
  <si>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</si>
  <si>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</si>
  <si>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</si>
  <si>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</si>
  <si>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</si>
  <si>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</si>
  <si>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</si>
  <si>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</si>
  <si>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</si>
  <si>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</si>
  <si>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</si>
  <si>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</si>
  <si>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</si>
  <si>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</si>
  <si>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</si>
  <si>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</si>
  <si>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</si>
  <si>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</si>
  <si>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</si>
  <si>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</si>
  <si>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</si>
  <si>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</si>
  <si>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</si>
  <si>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</si>
  <si>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</si>
  <si>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</si>
  <si>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</si>
  <si>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</si>
  <si>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</si>
  <si>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</si>
  <si>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</si>
  <si>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</si>
  <si>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</si>
  <si>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</si>
  <si>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</si>
  <si>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</si>
  <si>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</si>
  <si>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</si>
  <si>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</si>
  <si>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</si>
  <si>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</si>
  <si>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</si>
  <si>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</si>
  <si>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</si>
  <si>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</si>
  <si>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</si>
  <si>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</si>
  <si>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</si>
  <si>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</si>
  <si>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</si>
  <si>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</si>
  <si>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</si>
  <si>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</si>
  <si>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</si>
  <si>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</si>
  <si>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</si>
  <si>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</si>
  <si>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</si>
  <si>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</si>
  <si>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</si>
  <si>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</si>
  <si>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</si>
  <si>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</si>
  <si>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</si>
  <si>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</si>
  <si>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</si>
  <si>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</si>
  <si>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</si>
  <si>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</si>
  <si>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</si>
  <si>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</si>
  <si>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</si>
  <si>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</si>
  <si>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</si>
  <si>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</si>
  <si>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</si>
  <si>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</si>
  <si>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</si>
  <si>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</si>
  <si>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</si>
  <si>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</si>
  <si>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</si>
  <si>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</si>
  <si>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</si>
  <si>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</si>
  <si>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</si>
  <si>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</si>
  <si>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</si>
  <si>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</si>
  <si>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</si>
  <si>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</si>
  <si>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</si>
  <si>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</si>
  <si>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</si>
  <si>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</si>
  <si>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</si>
  <si>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</si>
  <si>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</si>
  <si>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</si>
  <si>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</si>
  <si>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</si>
  <si>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</si>
  <si>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</si>
  <si>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</si>
  <si>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</si>
  <si>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</si>
  <si>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</si>
  <si>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</si>
  <si>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</si>
  <si>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</si>
  <si>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</si>
  <si>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</si>
  <si>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</si>
  <si>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</si>
  <si>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</si>
  <si>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</si>
  <si>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</si>
  <si>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</si>
  <si>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</si>
  <si>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</si>
  <si>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</si>
  <si>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</si>
  <si>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</si>
  <si>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</si>
  <si>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</si>
  <si>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</si>
  <si>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</si>
  <si>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</si>
  <si>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</si>
  <si>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</si>
  <si>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</si>
  <si>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</si>
  <si>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</si>
  <si>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</si>
  <si>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</si>
  <si>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</si>
  <si>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</si>
  <si>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</si>
  <si>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</si>
  <si>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</si>
  <si>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</si>
  <si>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</si>
  <si>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</si>
  <si>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</si>
  <si>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</si>
  <si>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</si>
  <si>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</si>
  <si>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</si>
  <si>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</si>
  <si>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</si>
  <si>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</si>
  <si>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</si>
  <si>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</si>
  <si>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</si>
  <si>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</si>
  <si>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</si>
  <si>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</si>
  <si>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</si>
  <si>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</si>
  <si>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</si>
  <si>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</si>
  <si>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</si>
  <si>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</si>
  <si>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</si>
  <si>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</si>
  <si>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</si>
  <si>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</si>
  <si>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</si>
  <si>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</si>
  <si>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</si>
  <si>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</si>
  <si>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</si>
  <si>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</si>
  <si>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</si>
  <si>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</si>
  <si>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</si>
  <si>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</si>
  <si>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</si>
  <si>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</si>
  <si>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</si>
  <si>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</si>
  <si>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</si>
  <si>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</si>
  <si>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</si>
  <si>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</si>
  <si>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</si>
  <si>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</si>
  <si>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</si>
  <si>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</si>
  <si>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</si>
  <si>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</si>
  <si>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</si>
  <si>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</si>
  <si>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</si>
  <si>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</si>
  <si>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</si>
  <si>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</si>
  <si>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</si>
  <si>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</si>
  <si>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</si>
  <si>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</si>
  <si>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</si>
  <si>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</si>
  <si>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</si>
  <si>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</si>
  <si>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</si>
  <si>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</si>
  <si>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</si>
  <si>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</si>
  <si>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</si>
  <si>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</si>
  <si>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</si>
  <si>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</si>
  <si>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</si>
  <si>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</si>
  <si>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</si>
  <si>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</si>
  <si>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</si>
  <si>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</si>
  <si>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</si>
  <si>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</si>
  <si>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</si>
  <si>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</si>
  <si>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</si>
  <si>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</si>
  <si>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</si>
  <si>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</si>
  <si>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</si>
  <si>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</si>
  <si>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</si>
  <si>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</si>
  <si>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</si>
  <si>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</si>
  <si>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</si>
  <si>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</si>
  <si>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</si>
  <si>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</si>
  <si>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</si>
  <si>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</si>
  <si>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</si>
  <si>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</si>
  <si>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</si>
  <si>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</si>
  <si>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</si>
  <si>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</si>
  <si>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</si>
  <si>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</si>
  <si>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</si>
  <si>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</si>
  <si>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</si>
  <si>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</si>
  <si>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</si>
  <si>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</si>
  <si>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</si>
  <si>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</si>
  <si>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</si>
  <si>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</si>
  <si>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</si>
  <si>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</si>
  <si>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</si>
  <si>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</si>
  <si>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</si>
  <si>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</si>
  <si>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</si>
  <si>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</si>
  <si>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</si>
  <si>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</si>
  <si>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</si>
  <si>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</si>
  <si>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</si>
  <si>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</si>
  <si>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</si>
  <si>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</si>
  <si>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</si>
  <si>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</si>
  <si>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</si>
  <si>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</si>
  <si>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</si>
  <si>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</si>
  <si>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</si>
  <si>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</si>
  <si>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</si>
  <si>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</si>
  <si>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</si>
  <si>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</si>
  <si>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</si>
  <si>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</si>
  <si>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</si>
  <si>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</si>
  <si>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</si>
  <si>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</si>
  <si>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</si>
  <si>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</si>
  <si>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</si>
  <si>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</si>
  <si>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</si>
  <si>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</si>
  <si>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</si>
  <si>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</si>
  <si>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</si>
  <si>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</si>
  <si>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</si>
  <si>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</si>
  <si>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</si>
  <si>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</si>
  <si>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</si>
  <si>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</si>
  <si>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</si>
  <si>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</si>
  <si>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</si>
  <si>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</si>
  <si>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</si>
  <si>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</si>
  <si>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</si>
  <si>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</si>
  <si>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</si>
  <si>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</si>
  <si>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</si>
  <si>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</si>
  <si>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</si>
  <si>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</si>
  <si>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</si>
  <si>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</si>
  <si>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</si>
  <si>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</si>
  <si>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</si>
  <si>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</si>
  <si>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</si>
  <si>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</si>
  <si>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</si>
  <si>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</si>
  <si>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</si>
  <si>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</si>
  <si>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</si>
  <si>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</si>
  <si>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</si>
  <si>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</si>
  <si>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</si>
  <si>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</si>
  <si>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</si>
  <si>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</si>
  <si>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</si>
  <si>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</si>
  <si>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</si>
  <si>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</si>
  <si>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</si>
  <si>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</si>
  <si>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</si>
  <si>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</si>
  <si>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</si>
  <si>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</si>
  <si>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</si>
  <si>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</si>
  <si>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</si>
  <si>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</si>
  <si>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</si>
  <si>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</si>
  <si>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</si>
  <si>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</si>
  <si>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</si>
  <si>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</si>
  <si>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</si>
  <si>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</si>
  <si>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</si>
  <si>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</si>
  <si>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</si>
  <si>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</si>
  <si>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</si>
  <si>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</si>
  <si>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</si>
  <si>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</si>
  <si>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</si>
  <si>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</si>
  <si>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</si>
  <si>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</si>
  <si>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</si>
  <si>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</si>
  <si>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</si>
  <si>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</si>
  <si>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</si>
  <si>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</si>
  <si>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</si>
  <si>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</si>
  <si>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</si>
  <si>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</si>
  <si>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</si>
  <si>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</si>
  <si>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</si>
  <si>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</si>
  <si>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</si>
  <si>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</si>
  <si>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</si>
  <si>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</si>
  <si>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</si>
  <si>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</si>
  <si>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</si>
  <si>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</si>
  <si>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</si>
  <si>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</si>
  <si>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</si>
  <si>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</si>
  <si>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</si>
  <si>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</si>
  <si>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</si>
  <si>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</si>
  <si>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</si>
  <si>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</si>
  <si>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</si>
  <si>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</si>
  <si>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</si>
  <si>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</si>
  <si>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</si>
  <si>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</si>
  <si>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</si>
  <si>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</si>
  <si>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</si>
  <si>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</si>
  <si>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</si>
  <si>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</si>
  <si>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</si>
  <si>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</si>
  <si>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</si>
  <si>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</si>
  <si>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</si>
  <si>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</si>
  <si>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</si>
  <si>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</si>
  <si>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</si>
  <si>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</si>
  <si>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</si>
  <si>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</si>
  <si>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</si>
  <si>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</si>
  <si>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</si>
  <si>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</si>
  <si>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</si>
  <si>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</si>
  <si>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</si>
  <si>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</si>
  <si>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</si>
  <si>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</si>
  <si>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</si>
  <si>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</si>
  <si>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</si>
  <si>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</si>
  <si>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</si>
  <si>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</si>
  <si>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</si>
  <si>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</si>
  <si>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</si>
  <si>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</si>
  <si>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</si>
  <si>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</si>
  <si>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</si>
  <si>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</si>
  <si>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</si>
  <si>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</si>
  <si>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</si>
  <si>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</si>
  <si>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</si>
  <si>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</si>
  <si>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</si>
  <si>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</si>
  <si>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</si>
  <si>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</si>
  <si>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</si>
  <si>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</si>
  <si>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</si>
  <si>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</si>
  <si>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</si>
  <si>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</si>
  <si>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</si>
  <si>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</si>
  <si>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</si>
  <si>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</si>
  <si>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</si>
  <si>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</si>
  <si>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</si>
  <si>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</si>
  <si>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</si>
  <si>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</si>
  <si>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</si>
  <si>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</si>
  <si>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</si>
  <si>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</si>
  <si>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</si>
  <si>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</si>
  <si>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</si>
  <si>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</si>
  <si>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</si>
  <si>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</si>
  <si>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</si>
  <si>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</si>
  <si>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</si>
  <si>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</si>
  <si>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</si>
  <si>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</si>
  <si>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</si>
  <si>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</si>
  <si>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</si>
  <si>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</si>
  <si>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</si>
  <si>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</si>
  <si>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</si>
  <si>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</si>
  <si>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</si>
  <si>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</si>
  <si>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</si>
  <si>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</si>
  <si>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</si>
  <si>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</si>
  <si>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</si>
  <si>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</si>
  <si>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</si>
  <si>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</si>
  <si>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</si>
  <si>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</si>
  <si>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</si>
  <si>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</si>
  <si>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</si>
  <si>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</si>
  <si>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</si>
  <si>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</si>
  <si>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</si>
  <si>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</si>
  <si>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</si>
  <si>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</si>
  <si>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</si>
  <si>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</si>
  <si>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</si>
  <si>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</si>
  <si>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</si>
  <si>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</si>
  <si>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</si>
  <si>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</si>
  <si>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</si>
  <si>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</si>
  <si>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</si>
  <si>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</si>
  <si>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</si>
  <si>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</si>
  <si>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</si>
  <si>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</si>
  <si>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</si>
  <si>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</si>
  <si>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</si>
  <si>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</si>
  <si>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</si>
  <si>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</si>
  <si>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</si>
  <si>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</si>
  <si>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</si>
  <si>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</si>
  <si>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</si>
  <si>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</si>
  <si>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</si>
  <si>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</si>
  <si>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</si>
  <si>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</si>
  <si>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</si>
  <si>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</si>
  <si>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</si>
  <si>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</si>
  <si>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</si>
  <si>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</si>
  <si>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</si>
  <si>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</si>
  <si>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</si>
  <si>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</si>
  <si>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</si>
  <si>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</si>
  <si>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</si>
  <si>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</si>
  <si>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</si>
  <si>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</si>
  <si>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</si>
  <si>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</si>
  <si>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</si>
  <si>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</si>
  <si>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</si>
  <si>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</si>
  <si>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</si>
  <si>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</si>
  <si>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</si>
  <si>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</si>
  <si>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</si>
  <si>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</si>
  <si>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</si>
  <si>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</si>
  <si>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</si>
  <si>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</si>
  <si>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</si>
  <si>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</si>
  <si>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</si>
  <si>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</si>
  <si>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</si>
  <si>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</si>
  <si>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</si>
  <si>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</si>
  <si>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</si>
  <si>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</si>
  <si>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</si>
  <si>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</si>
  <si>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</si>
  <si>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</si>
  <si>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</si>
  <si>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</si>
  <si>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</si>
  <si>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</si>
  <si>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</si>
  <si>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</si>
  <si>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</si>
  <si>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</si>
  <si>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</si>
  <si>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</si>
  <si>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</si>
  <si>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</si>
  <si>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</si>
  <si>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</si>
  <si>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</si>
  <si>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</si>
  <si>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</si>
  <si>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</si>
  <si>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</si>
  <si>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</si>
  <si>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</si>
  <si>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</si>
  <si>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</si>
  <si>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</si>
  <si>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</si>
  <si>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</si>
  <si>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</si>
  <si>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</si>
  <si>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</si>
  <si>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</si>
  <si>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</si>
  <si>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</si>
  <si>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</si>
  <si>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</si>
  <si>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</si>
  <si>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</si>
  <si>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</si>
  <si>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</si>
  <si>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</si>
  <si>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</si>
  <si>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</si>
  <si>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</si>
  <si>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</si>
  <si>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</si>
  <si>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</si>
  <si>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</si>
  <si>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</si>
  <si>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</si>
  <si>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</si>
  <si>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</si>
  <si>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</si>
  <si>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</si>
  <si>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</si>
  <si>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</si>
  <si>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</si>
  <si>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</si>
  <si>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</si>
  <si>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</si>
  <si>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</si>
  <si>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</si>
  <si>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</si>
  <si>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</si>
  <si>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</si>
  <si>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</si>
  <si>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</si>
  <si>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</si>
  <si>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</si>
  <si>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</si>
  <si>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</si>
  <si>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</si>
  <si>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</si>
  <si>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</si>
  <si>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</si>
  <si>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</si>
  <si>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</si>
  <si>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</si>
  <si>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</si>
  <si>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</si>
  <si>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</si>
  <si>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</si>
  <si>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</si>
  <si>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</si>
  <si>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</si>
  <si>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</si>
  <si>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</si>
  <si>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</si>
  <si>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</si>
  <si>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</si>
  <si>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</si>
  <si>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</si>
  <si>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</si>
  <si>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</si>
  <si>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</si>
  <si>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</si>
  <si>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</si>
  <si>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</si>
  <si>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</si>
  <si>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</si>
  <si>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</si>
  <si>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</si>
  <si>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</si>
  <si>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</si>
  <si>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</si>
  <si>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</si>
  <si>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</si>
  <si>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</si>
  <si>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</si>
  <si>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</si>
  <si>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</si>
  <si>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</si>
  <si>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</si>
  <si>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</si>
  <si>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</si>
  <si>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</si>
  <si>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</si>
  <si>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</si>
  <si>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</si>
  <si>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</si>
  <si>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</si>
  <si>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</si>
  <si>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</si>
  <si>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</si>
  <si>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</si>
  <si>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</si>
  <si>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</si>
  <si>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</si>
  <si>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</si>
  <si>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</si>
  <si>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</si>
  <si>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</si>
  <si>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</si>
  <si>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</si>
  <si>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</si>
  <si>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</si>
  <si>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</si>
  <si>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</si>
  <si>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</si>
  <si>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</si>
  <si>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</si>
  <si>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</si>
  <si>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</si>
  <si>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</si>
  <si>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</si>
  <si>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</si>
  <si>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</si>
  <si>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</si>
  <si>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</si>
  <si>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</si>
  <si>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</si>
  <si>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</si>
  <si>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</si>
  <si>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</si>
  <si>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</si>
  <si>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</si>
  <si>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</si>
  <si>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</si>
  <si>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</si>
  <si>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</si>
  <si>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</si>
  <si>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</si>
  <si>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</si>
  <si>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</si>
  <si>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</si>
  <si>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</si>
  <si>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</si>
  <si>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</si>
  <si>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</si>
  <si>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</si>
  <si>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</si>
  <si>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</si>
  <si>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</si>
  <si>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</si>
  <si>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</si>
  <si>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</si>
  <si>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</si>
  <si>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</si>
  <si>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</si>
  <si>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</si>
  <si>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</si>
  <si>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</si>
  <si>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</si>
  <si>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</si>
  <si>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</si>
  <si>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</si>
  <si>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</si>
  <si>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</si>
  <si>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</si>
  <si>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</si>
  <si>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</si>
  <si>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</si>
  <si>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</si>
  <si>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</si>
  <si>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</si>
  <si>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</si>
  <si>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</si>
  <si>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</si>
  <si>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</si>
  <si>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</si>
  <si>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</si>
  <si>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</si>
  <si>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</si>
  <si>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</si>
  <si>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</si>
  <si>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</si>
  <si>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</si>
  <si>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</si>
  <si>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</si>
  <si>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</si>
  <si>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</si>
  <si>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</si>
  <si>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</si>
  <si>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</si>
  <si>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</si>
  <si>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</si>
  <si>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</si>
  <si>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</si>
  <si>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</si>
  <si>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</si>
  <si>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</si>
  <si>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</si>
  <si>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</si>
  <si>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</si>
  <si>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</si>
  <si>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</si>
  <si>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</si>
  <si>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</si>
  <si>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</si>
  <si>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</si>
  <si>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</si>
  <si>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</si>
  <si>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</si>
  <si>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</si>
  <si>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</si>
  <si>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</si>
  <si>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</si>
  <si>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</si>
  <si>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</si>
  <si>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</si>
  <si>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</si>
  <si>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</si>
  <si>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</si>
  <si>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</si>
  <si>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</si>
  <si>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</si>
  <si>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</si>
  <si>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</si>
  <si>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</si>
  <si>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</si>
  <si>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</si>
  <si>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</si>
  <si>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</si>
  <si>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</si>
  <si>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</si>
  <si>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</si>
  <si>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</si>
  <si>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</si>
  <si>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</si>
  <si>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</si>
  <si>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</si>
  <si>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</si>
  <si>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</si>
  <si>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</si>
  <si>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</si>
  <si>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</si>
  <si>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</si>
  <si>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</si>
  <si>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</si>
  <si>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</si>
  <si>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</si>
  <si>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</si>
  <si>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</si>
  <si>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</si>
  <si>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</si>
  <si>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</si>
  <si>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</si>
  <si>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</si>
  <si>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</si>
  <si>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</si>
  <si>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</si>
  <si>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</si>
  <si>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</si>
  <si>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</si>
  <si>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</si>
  <si>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</si>
  <si>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</si>
  <si>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</si>
  <si>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</si>
  <si>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</si>
  <si>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</si>
  <si>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</si>
  <si>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</si>
  <si>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</si>
  <si>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</si>
  <si>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</si>
  <si>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</si>
  <si>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</si>
  <si>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</si>
  <si>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</si>
  <si>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</si>
  <si>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</si>
  <si>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</si>
  <si>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</si>
  <si>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</si>
  <si>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</si>
  <si>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</si>
  <si>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</si>
  <si>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</si>
  <si>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</si>
  <si>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</si>
  <si>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</si>
  <si>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</si>
  <si>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</si>
  <si>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</si>
  <si>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</si>
  <si>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</si>
  <si>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</si>
  <si>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</si>
  <si>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</si>
  <si>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</si>
  <si>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</si>
  <si>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</si>
  <si>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</si>
  <si>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</si>
  <si>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</si>
  <si>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</si>
  <si>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</si>
  <si>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</si>
  <si>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</si>
  <si>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</si>
  <si>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</si>
  <si>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</si>
  <si>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</si>
  <si>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</si>
  <si>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</si>
  <si>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</si>
  <si>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</si>
  <si>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</si>
  <si>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</si>
  <si>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</si>
  <si>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</si>
  <si>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</si>
  <si>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</si>
  <si>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</si>
  <si>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</si>
  <si>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</si>
  <si>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</si>
  <si>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</si>
  <si>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</si>
  <si>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</si>
  <si>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</si>
  <si>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</si>
  <si>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</si>
  <si>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</si>
  <si>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</si>
  <si>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</si>
  <si>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</si>
  <si>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</si>
  <si>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</si>
  <si>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</si>
  <si>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</si>
  <si>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</si>
  <si>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</si>
  <si>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</si>
  <si>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</si>
  <si>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</si>
  <si>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</si>
  <si>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</si>
  <si>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</si>
  <si>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</si>
  <si>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</si>
  <si>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</si>
  <si>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</si>
  <si>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</si>
  <si>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</si>
  <si>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</si>
  <si>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</si>
  <si>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</si>
  <si>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</si>
  <si>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</si>
  <si>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</si>
  <si>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</si>
  <si>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</si>
  <si>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</si>
  <si>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</si>
  <si>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</si>
  <si>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</si>
  <si>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</si>
  <si>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</si>
  <si>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</si>
  <si>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</si>
  <si>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</si>
  <si>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</si>
  <si>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</si>
  <si>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</si>
  <si>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</si>
  <si>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</si>
  <si>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</si>
  <si>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</si>
  <si>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</si>
  <si>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</si>
  <si>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</si>
  <si>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</si>
  <si>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</si>
  <si>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</si>
  <si>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</si>
  <si>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</si>
  <si>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</si>
  <si>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</si>
  <si>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</si>
  <si>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</si>
  <si>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</si>
  <si>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</si>
  <si>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</si>
  <si>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</si>
  <si>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</si>
  <si>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</si>
  <si>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</si>
  <si>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</si>
  <si>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</si>
  <si>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</si>
  <si>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</si>
  <si>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</si>
  <si>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</si>
  <si>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</si>
  <si>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</si>
  <si>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</si>
  <si>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</si>
  <si>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</si>
  <si>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</si>
  <si>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</si>
  <si>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</si>
  <si>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</si>
  <si>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</si>
  <si>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</si>
  <si>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</si>
  <si>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</si>
  <si>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</si>
  <si>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</si>
  <si>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</si>
  <si>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</si>
  <si>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</si>
  <si>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</si>
  <si>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</si>
  <si>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</si>
  <si>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</si>
  <si>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</si>
  <si>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</si>
  <si>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</si>
  <si>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</si>
  <si>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</si>
  <si>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</si>
  <si>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</si>
  <si>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</si>
  <si>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</si>
  <si>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</si>
  <si>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</si>
  <si>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</si>
  <si>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</si>
  <si>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</si>
  <si>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</si>
  <si>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</si>
  <si>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</si>
  <si>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</si>
  <si>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</si>
  <si>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</si>
  <si>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</si>
  <si>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</si>
  <si>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</si>
  <si>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</si>
  <si>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</si>
  <si>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</si>
  <si>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</si>
  <si>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</si>
  <si>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</si>
  <si>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</si>
  <si>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</si>
  <si>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</si>
  <si>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</si>
  <si>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</si>
  <si>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</si>
  <si>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</si>
  <si>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</si>
  <si>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</si>
  <si>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</si>
  <si>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</si>
  <si>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</si>
  <si>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</si>
  <si>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</si>
  <si>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</si>
  <si>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</si>
  <si>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</si>
  <si>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</si>
  <si>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</si>
  <si>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</si>
  <si>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</si>
  <si>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</si>
  <si>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</si>
  <si>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</si>
  <si>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</si>
  <si>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</si>
  <si>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</si>
  <si>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</si>
  <si>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</si>
  <si>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</si>
  <si>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</si>
  <si>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</si>
  <si>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</si>
  <si>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</si>
  <si>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</si>
  <si>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</si>
  <si>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</si>
  <si>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</si>
  <si>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</si>
  <si>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</si>
  <si>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</si>
  <si>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</si>
  <si>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</si>
  <si>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</si>
  <si>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</si>
  <si>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</si>
  <si>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</si>
  <si>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</si>
  <si>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</si>
  <si>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</si>
  <si>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</si>
  <si>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</si>
  <si>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</si>
  <si>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</si>
  <si>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</si>
  <si>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</si>
  <si>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</si>
  <si>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</si>
  <si>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</si>
  <si>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</si>
  <si>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</si>
  <si>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</si>
  <si>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</si>
  <si>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</si>
  <si>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</si>
  <si>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</si>
  <si>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</si>
  <si>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</si>
  <si>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</si>
  <si>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</si>
  <si>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</si>
  <si>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</si>
  <si>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</si>
  <si>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</si>
  <si>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</si>
  <si>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</si>
  <si>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</si>
  <si>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</si>
  <si>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</si>
  <si>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</si>
  <si>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</si>
  <si>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</si>
  <si>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</si>
  <si>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</si>
  <si>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</si>
  <si>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</si>
  <si>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</si>
  <si>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</si>
  <si>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</si>
  <si>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</si>
  <si>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</si>
  <si>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</si>
  <si>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</si>
  <si>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</si>
  <si>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</si>
  <si>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</si>
  <si>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</si>
  <si>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</si>
  <si>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</si>
  <si>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</si>
  <si>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</si>
  <si>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</si>
  <si>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</si>
  <si>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</si>
  <si>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</si>
  <si>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</si>
  <si>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</si>
  <si>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</si>
  <si>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</si>
  <si>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</si>
  <si>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</si>
  <si>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</si>
  <si>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</si>
  <si>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</si>
  <si>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</si>
  <si>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</si>
  <si>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</si>
  <si>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</si>
  <si>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</si>
  <si>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</si>
  <si>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</si>
  <si>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</si>
  <si>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</si>
  <si>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</si>
  <si>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</si>
  <si>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</si>
  <si>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</si>
  <si>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</si>
  <si>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</si>
  <si>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</si>
  <si>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</si>
  <si>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</si>
  <si>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</si>
  <si>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</si>
  <si>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</si>
  <si>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</si>
  <si>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</si>
  <si>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</si>
  <si>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</si>
  <si>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</si>
  <si>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</si>
  <si>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</si>
  <si>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</si>
  <si>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</si>
  <si>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</si>
  <si>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</si>
  <si>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</si>
  <si>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</si>
  <si>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</si>
  <si>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</si>
  <si>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</si>
  <si>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</si>
  <si>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</si>
  <si>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</si>
  <si>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</si>
  <si>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</si>
  <si>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</si>
  <si>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</si>
  <si>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</si>
  <si>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</si>
  <si>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</si>
  <si>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</si>
  <si>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</si>
  <si>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</si>
  <si>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</si>
  <si>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</si>
  <si>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</si>
  <si>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</si>
  <si>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</si>
  <si>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</si>
  <si>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</si>
  <si>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</si>
  <si>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</si>
  <si>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</si>
  <si>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</si>
  <si>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</si>
  <si>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</si>
  <si>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</si>
  <si>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</si>
  <si>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</si>
  <si>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</si>
  <si>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</si>
  <si>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</si>
  <si>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</si>
  <si>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</si>
  <si>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</si>
  <si>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</si>
  <si>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</si>
  <si>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</si>
  <si>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</si>
  <si>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</si>
  <si>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</si>
  <si>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</si>
  <si>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</si>
  <si>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</si>
  <si>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</si>
  <si>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</si>
  <si>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</si>
  <si>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</si>
  <si>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</si>
  <si>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</si>
  <si>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</si>
  <si>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</si>
  <si>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</si>
  <si>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</si>
  <si>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</si>
  <si>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</si>
  <si>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</si>
  <si>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</si>
  <si>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</si>
  <si>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</si>
  <si>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</si>
  <si>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</si>
  <si>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</si>
  <si>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</si>
  <si>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</si>
  <si>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</si>
  <si>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</si>
  <si>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</si>
  <si>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</si>
  <si>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</si>
  <si>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</si>
  <si>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</si>
  <si>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</si>
  <si>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</si>
  <si>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</si>
  <si>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</si>
  <si>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</si>
  <si>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</si>
  <si>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</si>
  <si>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</si>
  <si>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</si>
  <si>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</si>
  <si>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</si>
  <si>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</si>
  <si>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</si>
  <si>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</si>
  <si>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</si>
  <si>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</si>
  <si>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</si>
  <si>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</si>
  <si>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</si>
  <si>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</si>
  <si>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</si>
  <si>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</si>
  <si>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</si>
  <si>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</si>
  <si>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</si>
  <si>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</si>
  <si>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</si>
  <si>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</si>
  <si>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</si>
  <si>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</si>
  <si>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</si>
  <si>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</si>
  <si>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</si>
  <si>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</si>
  <si>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</si>
  <si>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</si>
  <si>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</si>
  <si>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</si>
  <si>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</si>
  <si>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</si>
  <si>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</si>
  <si>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</si>
  <si>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</si>
  <si>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</si>
  <si>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</si>
  <si>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</si>
  <si>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</si>
  <si>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</si>
  <si>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</si>
  <si>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</si>
  <si>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</si>
  <si>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</si>
  <si>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</si>
  <si>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</si>
  <si>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</si>
  <si>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</si>
  <si>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</si>
  <si>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</si>
  <si>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</si>
  <si>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</si>
  <si>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</si>
  <si>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</si>
  <si>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</si>
  <si>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</si>
  <si>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</si>
  <si>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</si>
  <si>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</si>
  <si>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</si>
  <si>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</si>
  <si>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</si>
  <si>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</si>
  <si>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</si>
  <si>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</si>
  <si>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</si>
  <si>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</si>
  <si>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</si>
  <si>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</si>
  <si>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</si>
  <si>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</si>
  <si>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</si>
  <si>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</si>
  <si>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</si>
  <si>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</si>
  <si>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</si>
  <si>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</si>
  <si>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</si>
  <si>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</si>
  <si>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</si>
  <si>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</si>
  <si>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</si>
  <si>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</si>
  <si>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</si>
  <si>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</si>
  <si>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</si>
  <si>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</si>
  <si>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</si>
  <si>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</si>
  <si>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</si>
  <si>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</si>
  <si>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</si>
  <si>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</si>
  <si>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</si>
  <si>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</si>
  <si>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</si>
  <si>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</si>
  <si>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</si>
  <si>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</si>
  <si>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</si>
  <si>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</si>
  <si>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</si>
  <si>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</si>
  <si>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</si>
  <si>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</si>
  <si>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</si>
  <si>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</si>
  <si>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</si>
  <si>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</si>
  <si>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</si>
  <si>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</si>
  <si>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</si>
  <si>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</si>
  <si>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</si>
  <si>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</si>
  <si>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</si>
  <si>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</si>
  <si>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</si>
  <si>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</si>
  <si>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</si>
  <si>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</si>
  <si>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</si>
  <si>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</si>
  <si>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</si>
  <si>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</si>
  <si>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</si>
  <si>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</si>
  <si>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</si>
  <si>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</si>
  <si>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</si>
  <si>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</si>
  <si>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</si>
  <si>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</si>
  <si>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</si>
  <si>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</si>
  <si>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</si>
  <si>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</si>
  <si>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</si>
  <si>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</si>
  <si>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</si>
  <si>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</si>
  <si>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</si>
  <si>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</si>
  <si>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</si>
  <si>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</si>
  <si>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</si>
  <si>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</si>
  <si>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</si>
  <si>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</si>
  <si>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</si>
  <si>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</si>
  <si>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</si>
  <si>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</si>
  <si>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</si>
  <si>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</si>
  <si>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</si>
  <si>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</si>
  <si>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</si>
  <si>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</si>
  <si>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</si>
  <si>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</si>
  <si>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</si>
  <si>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</si>
  <si>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</si>
  <si>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</si>
  <si>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</si>
  <si>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</si>
  <si>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</si>
  <si>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</si>
  <si>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</si>
  <si>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</si>
  <si>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</si>
  <si>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</si>
  <si>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</si>
  <si>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</si>
  <si>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</si>
  <si>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</si>
  <si>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</si>
  <si>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</si>
  <si>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</si>
  <si>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</si>
  <si>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</si>
  <si>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</si>
  <si>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</si>
  <si>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</si>
  <si>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</si>
  <si>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</si>
  <si>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</si>
  <si>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</si>
  <si>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</si>
  <si>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</si>
  <si>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</si>
  <si>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</si>
  <si>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</si>
  <si>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</si>
  <si>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</si>
  <si>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</si>
  <si>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</si>
  <si>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</si>
  <si>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</si>
  <si>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</si>
  <si>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</si>
  <si>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</si>
  <si>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</si>
  <si>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</si>
  <si>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</si>
  <si>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</si>
  <si>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</si>
  <si>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</si>
  <si>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</si>
  <si>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</si>
  <si>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</si>
  <si>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</si>
  <si>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</si>
  <si>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</si>
  <si>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</si>
  <si>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</si>
  <si>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</si>
  <si>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</si>
  <si>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</si>
  <si>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</si>
  <si>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</si>
  <si>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</si>
  <si>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</si>
  <si>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</si>
  <si>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</si>
  <si>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</si>
  <si>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</si>
  <si>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</si>
  <si>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</si>
  <si>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</si>
  <si>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</si>
  <si>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</si>
  <si>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</si>
  <si>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</si>
  <si>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</si>
  <si>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</si>
  <si>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</si>
  <si>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</si>
  <si>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</si>
  <si>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</si>
  <si>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</si>
  <si>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</si>
  <si>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</si>
  <si>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</si>
  <si>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</si>
  <si>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</si>
  <si>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</si>
  <si>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</si>
  <si>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</si>
  <si>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</si>
  <si>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</si>
  <si>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</si>
  <si>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</si>
  <si>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</si>
  <si>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</si>
  <si>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</si>
  <si>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</si>
  <si>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</si>
  <si>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</si>
  <si>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</si>
  <si>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</si>
  <si>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</si>
  <si>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</si>
  <si>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</si>
  <si>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</si>
  <si>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</si>
  <si>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</si>
  <si>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</si>
  <si>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</si>
  <si>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</si>
  <si>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</si>
  <si>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</si>
  <si>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</si>
  <si>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</si>
  <si>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</si>
  <si>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</si>
  <si>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</si>
  <si>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</si>
  <si>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</si>
  <si>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</si>
  <si>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</si>
  <si>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</si>
  <si>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</si>
  <si>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</si>
  <si>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</si>
  <si>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</si>
  <si>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</si>
  <si>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</si>
  <si>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</si>
  <si>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</si>
  <si>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</si>
  <si>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</si>
  <si>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</si>
  <si>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</si>
  <si>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</si>
  <si>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</si>
  <si>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</si>
  <si>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</si>
  <si>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</si>
  <si>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</si>
  <si>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</si>
  <si>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</si>
  <si>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</si>
  <si>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</si>
  <si>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</si>
  <si>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</si>
  <si>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</si>
  <si>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</si>
  <si>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</si>
  <si>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</si>
  <si>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</si>
  <si>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</si>
  <si>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</si>
  <si>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</si>
  <si>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</si>
  <si>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</si>
  <si>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</si>
  <si>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</si>
  <si>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</si>
  <si>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</si>
  <si>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</si>
  <si>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</si>
  <si>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</si>
  <si>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</si>
  <si>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</si>
  <si>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</si>
  <si>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</si>
  <si>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</si>
  <si>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</si>
  <si>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</si>
  <si>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</si>
  <si>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</si>
  <si>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</si>
  <si>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</si>
  <si>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</si>
  <si>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</si>
  <si>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</si>
  <si>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</si>
  <si>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</si>
  <si>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</si>
  <si>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</si>
  <si>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</si>
  <si>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</si>
  <si>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</si>
  <si>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</si>
  <si>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</si>
  <si>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</si>
  <si>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</si>
  <si>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</si>
  <si>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</si>
  <si>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</si>
  <si>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</si>
  <si>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</si>
  <si>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</si>
  <si>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</si>
  <si>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</si>
  <si>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</si>
  <si>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</si>
  <si>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</si>
  <si>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</si>
  <si>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</si>
  <si>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</si>
  <si>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</si>
  <si>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</si>
  <si>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</si>
  <si>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</si>
  <si>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</si>
  <si>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</si>
  <si>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</si>
  <si>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</si>
  <si>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</si>
  <si>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</si>
  <si>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</si>
  <si>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</si>
  <si>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</si>
  <si>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</si>
  <si>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</si>
  <si>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</si>
  <si>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</si>
  <si>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</si>
  <si>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</si>
  <si>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</si>
  <si>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</si>
  <si>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</si>
  <si>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</si>
  <si>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</si>
  <si>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</si>
  <si>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</si>
  <si>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</si>
  <si>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</si>
  <si>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</si>
  <si>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</si>
  <si>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</si>
  <si>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</si>
  <si>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</si>
  <si>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</si>
  <si>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</si>
  <si>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</si>
  <si>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</si>
  <si>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</si>
  <si>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</si>
  <si>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</si>
  <si>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</si>
  <si>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</si>
  <si>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</si>
  <si>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</si>
  <si>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</si>
  <si>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</si>
  <si>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</si>
  <si>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</si>
  <si>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</si>
  <si>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</si>
  <si>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</si>
  <si>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</si>
  <si>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</si>
  <si>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</si>
  <si>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</si>
  <si>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</si>
  <si>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</si>
  <si>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</si>
  <si>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</si>
  <si>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</si>
  <si>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</si>
  <si>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</si>
  <si>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</si>
  <si>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</si>
  <si>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</si>
  <si>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</si>
  <si>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</si>
  <si>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</si>
  <si>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</si>
  <si>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</si>
  <si>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</si>
  <si>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</si>
  <si>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</si>
  <si>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</si>
  <si>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</si>
  <si>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</si>
  <si>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</si>
  <si>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</si>
  <si>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</si>
  <si>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</si>
  <si>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</si>
  <si>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</si>
  <si>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</si>
  <si>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</si>
  <si>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</si>
  <si>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</si>
  <si>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</si>
  <si>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</si>
  <si>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</si>
  <si>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</si>
  <si>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</si>
  <si>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</si>
  <si>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</si>
  <si>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</si>
  <si>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</si>
  <si>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</si>
  <si>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</si>
  <si>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</si>
  <si>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</si>
  <si>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</si>
  <si>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</si>
  <si>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</si>
  <si>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</si>
  <si>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</si>
  <si>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</si>
  <si>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</si>
  <si>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</si>
  <si>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</si>
  <si>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</si>
  <si>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</si>
  <si>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</si>
  <si>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</si>
  <si>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</si>
  <si>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</si>
  <si>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</si>
  <si>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</si>
  <si>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</si>
  <si>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</si>
  <si>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</si>
  <si>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</si>
  <si>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</si>
  <si>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</si>
  <si>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</si>
  <si>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</si>
  <si>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</si>
  <si>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</si>
  <si>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</si>
  <si>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</si>
  <si>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</si>
  <si>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</si>
  <si>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</si>
  <si>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</si>
  <si>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</si>
  <si>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</si>
  <si>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</si>
  <si>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</si>
  <si>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</si>
  <si>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</si>
  <si>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</si>
  <si>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</si>
  <si>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</si>
  <si>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</si>
  <si>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</si>
  <si>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</si>
  <si>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</si>
  <si>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</si>
  <si>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</si>
  <si>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</si>
  <si>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</si>
  <si>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</si>
  <si>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</si>
  <si>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</si>
  <si>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</si>
  <si>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</si>
  <si>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</si>
  <si>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</si>
  <si>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</si>
  <si>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</si>
  <si>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</si>
  <si>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</si>
  <si>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</si>
  <si>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</si>
  <si>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</si>
  <si>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</si>
  <si>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</si>
  <si>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</si>
  <si>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</si>
  <si>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</si>
  <si>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</si>
  <si>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</si>
  <si>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</si>
  <si>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</si>
  <si>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</si>
  <si>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</si>
  <si>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</si>
  <si>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</si>
  <si>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</si>
  <si>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</si>
  <si>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</si>
  <si>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</si>
  <si>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</si>
  <si>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</si>
  <si>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</si>
  <si>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</si>
  <si>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</si>
  <si>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</si>
  <si>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</si>
  <si>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</si>
  <si>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</si>
  <si>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</si>
  <si>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</si>
  <si>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</si>
  <si>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</si>
  <si>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</si>
  <si>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</si>
  <si>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</si>
  <si>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</si>
  <si>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</si>
  <si>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</si>
  <si>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</si>
  <si>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</si>
  <si>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</si>
  <si>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</si>
  <si>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</si>
  <si>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</si>
  <si>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</si>
  <si>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</si>
  <si>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</si>
  <si>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</si>
  <si>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</si>
  <si>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</si>
  <si>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</si>
  <si>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</si>
  <si>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</si>
  <si>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</si>
  <si>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</si>
  <si>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</si>
  <si>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</si>
  <si>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</si>
  <si>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</si>
  <si>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</si>
  <si>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</si>
  <si>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</si>
  <si>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</si>
  <si>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</si>
  <si>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</si>
  <si>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</si>
  <si>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</si>
  <si>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</si>
  <si>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</si>
  <si>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</si>
  <si>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</si>
  <si>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</si>
  <si>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</si>
  <si>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</si>
  <si>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</si>
  <si>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</si>
  <si>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</si>
  <si>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</si>
  <si>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</si>
  <si>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</si>
  <si>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</si>
  <si>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</si>
  <si>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</si>
  <si>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</si>
  <si>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</si>
  <si>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</si>
  <si>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</si>
  <si>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</si>
  <si>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</si>
  <si>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</si>
  <si>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</si>
  <si>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</si>
  <si>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</si>
  <si>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</si>
  <si>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</si>
  <si>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</si>
  <si>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</si>
  <si>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</si>
  <si>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</si>
  <si>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</si>
  <si>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</si>
  <si>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</si>
  <si>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</si>
  <si>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</si>
  <si>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</si>
  <si>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</si>
  <si>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</si>
  <si>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</si>
  <si>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</si>
  <si>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</si>
  <si>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</si>
  <si>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</si>
  <si>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</si>
  <si>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</si>
  <si>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</si>
  <si>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</si>
  <si>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</si>
  <si>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</si>
  <si>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</si>
  <si>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</si>
  <si>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</si>
  <si>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</si>
  <si>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</si>
  <si>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</si>
  <si>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</si>
  <si>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</si>
  <si>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</si>
  <si>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</si>
  <si>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</si>
  <si>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</si>
  <si>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</si>
  <si>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</si>
  <si>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</si>
  <si>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</si>
  <si>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</si>
  <si>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</si>
  <si>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</si>
  <si>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</si>
  <si>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</si>
  <si>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</si>
  <si>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</si>
  <si>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</si>
  <si>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</si>
  <si>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</si>
  <si>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</si>
  <si>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</si>
  <si>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</si>
  <si>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</si>
  <si>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</si>
  <si>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</si>
  <si>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</si>
  <si>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</si>
  <si>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</si>
  <si>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</si>
  <si>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</si>
  <si>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</si>
  <si>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</si>
  <si>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</si>
  <si>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</si>
  <si>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</si>
  <si>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</si>
  <si>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</si>
  <si>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</si>
  <si>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</si>
  <si>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</si>
  <si>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</si>
  <si>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</si>
  <si>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</si>
  <si>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</si>
  <si>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</si>
  <si>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</si>
  <si>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</si>
  <si>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</si>
  <si>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</si>
  <si>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</si>
  <si>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</si>
  <si>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</si>
  <si>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</si>
  <si>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</si>
  <si>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</si>
  <si>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</si>
  <si>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</si>
  <si>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</si>
  <si>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</si>
  <si>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</si>
  <si>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</si>
  <si>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</si>
  <si>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</si>
  <si>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</si>
  <si>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</si>
  <si>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</si>
  <si>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</si>
  <si>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</si>
  <si>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</si>
  <si>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</si>
  <si>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</si>
  <si>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</si>
  <si>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</si>
  <si>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</si>
  <si>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</si>
  <si>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</si>
  <si>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</si>
  <si>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</si>
  <si>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</si>
  <si>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</si>
  <si>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</si>
  <si>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</si>
  <si>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</si>
  <si>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</si>
  <si>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</si>
  <si>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</si>
  <si>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</si>
  <si>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</si>
  <si>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</si>
  <si>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</si>
  <si>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</si>
  <si>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</si>
  <si>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</si>
  <si>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</si>
  <si>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</si>
  <si>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</si>
  <si>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</si>
  <si>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</si>
  <si>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</si>
  <si>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</si>
  <si>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</si>
  <si>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</si>
  <si>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</si>
  <si>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</si>
  <si>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</si>
  <si>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</si>
  <si>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</si>
  <si>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</si>
  <si>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</si>
  <si>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</si>
  <si>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</si>
  <si>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</si>
  <si>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</si>
  <si>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</si>
  <si>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</si>
  <si>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</si>
  <si>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</si>
  <si>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</si>
  <si>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</si>
  <si>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</si>
  <si>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</si>
  <si>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</si>
  <si>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</si>
  <si>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</si>
  <si>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</si>
  <si>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</si>
  <si>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</si>
  <si>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</si>
  <si>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</si>
  <si>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</si>
  <si>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</si>
  <si>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</si>
  <si>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</si>
  <si>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</si>
  <si>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</si>
  <si>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</si>
  <si>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</si>
  <si>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</si>
  <si>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</si>
  <si>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</si>
  <si>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</si>
  <si>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</si>
  <si>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</si>
  <si>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</si>
  <si>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</si>
  <si>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</si>
  <si>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</si>
  <si>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</si>
  <si>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</si>
  <si>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</si>
  <si>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</si>
  <si>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</si>
  <si>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</si>
  <si>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</si>
  <si>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</si>
  <si>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</si>
  <si>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</si>
  <si>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</si>
  <si>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</si>
  <si>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</si>
  <si>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</si>
  <si>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</si>
  <si>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</si>
  <si>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</si>
  <si>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</si>
  <si>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</si>
  <si>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</si>
  <si>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</si>
  <si>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</si>
  <si>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</si>
  <si>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</si>
  <si>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</si>
  <si>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</si>
  <si>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</si>
  <si>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</si>
  <si>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</si>
  <si>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</si>
  <si>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</si>
  <si>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</si>
  <si>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</si>
  <si>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</si>
  <si>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</si>
  <si>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</si>
  <si>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</si>
  <si>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</si>
  <si>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</si>
  <si>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</si>
  <si>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</si>
  <si>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</si>
  <si>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</si>
  <si>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</si>
  <si>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</si>
  <si>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</si>
  <si>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</si>
  <si>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</si>
  <si>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</si>
  <si>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</si>
  <si>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</si>
  <si>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</si>
  <si>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</si>
  <si>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</si>
  <si>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</si>
  <si>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</si>
  <si>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</si>
  <si>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</si>
  <si>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</si>
  <si>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</si>
  <si>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</si>
  <si>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</si>
  <si>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</si>
  <si>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</si>
  <si>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</si>
  <si>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</si>
  <si>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</si>
  <si>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</si>
  <si>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</si>
  <si>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</si>
  <si>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</si>
  <si>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</si>
  <si>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</si>
  <si>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</si>
  <si>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</si>
  <si>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</si>
  <si>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</si>
  <si>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</si>
  <si>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</si>
  <si>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</si>
  <si>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</si>
  <si>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</si>
  <si>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</si>
  <si>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</si>
  <si>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</si>
  <si>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</si>
  <si>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</si>
  <si>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</si>
  <si>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</si>
  <si>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</si>
  <si>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</si>
  <si>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</si>
  <si>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</si>
  <si>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</si>
  <si>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</si>
  <si>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</si>
  <si>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</si>
  <si>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</si>
  <si>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</si>
  <si>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</si>
  <si>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</si>
  <si>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</si>
  <si>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</si>
  <si>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</si>
  <si>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</si>
  <si>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</si>
  <si>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</si>
  <si>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</si>
  <si>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</si>
  <si>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</si>
  <si>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</si>
  <si>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</si>
  <si>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</si>
  <si>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</si>
  <si>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</si>
  <si>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</si>
  <si>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</si>
  <si>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</si>
  <si>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</si>
  <si>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</si>
  <si>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</si>
  <si>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</si>
  <si>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</si>
  <si>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</si>
  <si>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</si>
  <si>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</si>
  <si>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</si>
  <si>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</si>
  <si>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</si>
  <si>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</si>
  <si>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</si>
  <si>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</si>
  <si>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</si>
  <si>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</si>
  <si>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</si>
  <si>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</si>
  <si>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</si>
  <si>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</si>
  <si>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</si>
  <si>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</si>
  <si>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</si>
  <si>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</si>
  <si>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</si>
  <si>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</si>
  <si>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</si>
  <si>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</si>
  <si>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</si>
  <si>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</si>
  <si>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</si>
  <si>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</si>
  <si>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</si>
  <si>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</si>
  <si>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</si>
  <si>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</si>
  <si>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</si>
  <si>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</si>
  <si>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</si>
  <si>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</si>
  <si>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</si>
  <si>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</si>
  <si>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</si>
  <si>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</si>
  <si>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</si>
  <si>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</si>
  <si>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</si>
  <si>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</si>
  <si>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</si>
  <si>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</si>
  <si>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</si>
  <si>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</si>
  <si>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</si>
  <si>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</si>
  <si>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</si>
  <si>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</si>
  <si>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</si>
  <si>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</si>
  <si>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</si>
  <si>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</si>
  <si>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</si>
  <si>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</si>
  <si>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</si>
  <si>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</si>
  <si>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</si>
  <si>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</si>
  <si>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</si>
  <si>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</si>
  <si>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</si>
  <si>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</si>
  <si>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</si>
  <si>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</si>
  <si>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</si>
  <si>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</si>
  <si>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</si>
  <si>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</si>
  <si>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</si>
  <si>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</si>
  <si>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</si>
  <si>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</si>
  <si>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</si>
  <si>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</si>
  <si>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</si>
  <si>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</si>
  <si>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</si>
  <si>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</si>
  <si>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</si>
  <si>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</si>
  <si>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</si>
  <si>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</si>
  <si>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</si>
  <si>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</si>
  <si>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</si>
  <si>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</si>
  <si>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</si>
  <si>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</si>
  <si>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</si>
  <si>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</si>
  <si>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</si>
  <si>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</si>
  <si>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</si>
  <si>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</si>
  <si>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</si>
  <si>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</si>
  <si>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</si>
  <si>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</si>
  <si>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</si>
  <si>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</si>
  <si>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</si>
  <si>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</si>
  <si>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</si>
  <si>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</si>
  <si>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</si>
  <si>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</si>
  <si>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</si>
  <si>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</si>
  <si>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</si>
  <si>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</si>
  <si>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</si>
  <si>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</si>
  <si>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</si>
  <si>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</si>
  <si>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</si>
  <si>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</si>
  <si>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</si>
  <si>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</si>
  <si>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</si>
  <si>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</si>
  <si>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</si>
  <si>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</si>
  <si>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</si>
  <si>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</si>
  <si>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</si>
  <si>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</si>
  <si>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</si>
  <si>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</si>
  <si>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</si>
  <si>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</si>
  <si>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</si>
  <si>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</si>
  <si>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</si>
  <si>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</si>
  <si>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</si>
  <si>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</si>
  <si>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</si>
  <si>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</si>
  <si>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</si>
  <si>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</si>
  <si>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</si>
  <si>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</si>
  <si>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</si>
  <si>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</si>
  <si>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</si>
  <si>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</si>
  <si>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</si>
  <si>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</si>
  <si>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</si>
  <si>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</si>
  <si>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</si>
  <si>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</si>
  <si>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</si>
  <si>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</si>
  <si>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</si>
  <si>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</si>
  <si>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</si>
  <si>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</si>
  <si>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</si>
  <si>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</si>
  <si>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</si>
  <si>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</si>
  <si>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</si>
  <si>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</si>
  <si>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</si>
  <si>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</si>
  <si>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</si>
  <si>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</si>
  <si>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</si>
  <si>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</si>
  <si>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</si>
  <si>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</si>
  <si>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</si>
  <si>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</si>
  <si>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</si>
  <si>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</si>
  <si>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</si>
  <si>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</si>
  <si>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</si>
  <si>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</si>
  <si>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</si>
  <si>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</si>
  <si>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</si>
  <si>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</si>
  <si>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</si>
  <si>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</si>
  <si>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</si>
  <si>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</si>
  <si>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</si>
  <si>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</si>
  <si>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</si>
  <si>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</si>
  <si>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</si>
  <si>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</si>
  <si>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</si>
  <si>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</si>
  <si>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</si>
  <si>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</si>
  <si>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</si>
  <si>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</si>
  <si>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</si>
  <si>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</si>
  <si>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</si>
  <si>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</si>
  <si>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</si>
  <si>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</si>
  <si>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</si>
  <si>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</si>
  <si>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</si>
  <si>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</si>
  <si>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</si>
  <si>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</si>
  <si>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</si>
  <si>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</si>
  <si>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</si>
  <si>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</si>
  <si>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</si>
  <si>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</si>
  <si>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</si>
  <si>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</si>
  <si>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</si>
  <si>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</si>
  <si>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</si>
  <si>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</si>
  <si>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</si>
  <si>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</si>
  <si>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</si>
  <si>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</si>
  <si>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</si>
  <si>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</si>
  <si>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</si>
  <si>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</si>
  <si>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</si>
  <si>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</si>
  <si>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</si>
  <si>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</si>
  <si>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</si>
  <si>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</si>
  <si>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</si>
  <si>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</si>
  <si>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</si>
  <si>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</si>
  <si>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</si>
  <si>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</si>
  <si>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</si>
  <si>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</si>
  <si>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</si>
  <si>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</si>
  <si>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</si>
  <si>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</si>
  <si>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</si>
  <si>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</si>
  <si>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</si>
  <si>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</si>
  <si>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</si>
  <si>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</si>
  <si>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</si>
  <si>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</si>
  <si>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</si>
  <si>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</si>
  <si>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</si>
  <si>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</si>
  <si>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</si>
  <si>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</si>
  <si>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</si>
  <si>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</si>
  <si>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</si>
  <si>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</si>
  <si>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</si>
  <si>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</si>
  <si>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</si>
  <si>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</si>
  <si>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</si>
  <si>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</si>
  <si>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</si>
  <si>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</si>
  <si>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</si>
  <si>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</si>
  <si>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</si>
  <si>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</si>
  <si>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</si>
  <si>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</si>
  <si>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</si>
  <si>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</si>
  <si>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</si>
  <si>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</si>
  <si>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</si>
  <si>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</si>
  <si>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</si>
  <si>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</si>
  <si>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</si>
  <si>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</si>
  <si>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</si>
  <si>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</si>
  <si>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</si>
  <si>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</si>
  <si>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</si>
  <si>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</si>
  <si>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</si>
  <si>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</si>
  <si>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</si>
  <si>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</si>
  <si>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</si>
  <si>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</si>
  <si>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</si>
  <si>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</si>
  <si>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</si>
  <si>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</si>
  <si>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</si>
  <si>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</si>
  <si>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</si>
  <si>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</si>
  <si>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</si>
  <si>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</si>
  <si>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</si>
  <si>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</si>
  <si>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</si>
  <si>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</si>
  <si>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</si>
  <si>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</si>
  <si>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</si>
  <si>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</si>
  <si>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</si>
  <si>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</si>
  <si>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</si>
  <si>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</si>
  <si>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</si>
  <si>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</si>
  <si>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</si>
  <si>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</si>
  <si>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</si>
  <si>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</si>
  <si>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</si>
  <si>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</si>
  <si>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</si>
  <si>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</si>
  <si>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</si>
  <si>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</si>
  <si>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</si>
  <si>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</si>
  <si>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</si>
  <si>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</si>
  <si>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</si>
  <si>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</si>
  <si>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</si>
  <si>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</si>
  <si>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</si>
  <si>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</si>
  <si>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</si>
  <si>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</si>
  <si>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</si>
  <si>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</si>
  <si>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</si>
  <si>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</si>
  <si>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</si>
  <si>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</si>
  <si>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</si>
  <si>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</si>
  <si>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</si>
  <si>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</si>
  <si>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</si>
  <si>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</si>
  <si>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</si>
  <si>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</si>
  <si>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</si>
  <si>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</si>
  <si>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</si>
  <si>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</si>
  <si>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</si>
  <si>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</si>
  <si>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</si>
  <si>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</si>
  <si>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</si>
  <si>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</si>
  <si>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</si>
  <si>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</si>
  <si>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</si>
  <si>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</si>
  <si>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</si>
  <si>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</si>
  <si>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</si>
  <si>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</si>
  <si>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</si>
  <si>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</si>
  <si>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</si>
  <si>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</si>
  <si>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</si>
  <si>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</si>
  <si>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</si>
  <si>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</si>
  <si>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</si>
  <si>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</si>
  <si>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</si>
  <si>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</si>
  <si>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</si>
  <si>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</si>
  <si>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</si>
  <si>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</si>
  <si>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</si>
  <si>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</si>
  <si>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</si>
  <si>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</si>
  <si>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</si>
  <si>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</si>
  <si>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</si>
  <si>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</si>
  <si>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</si>
  <si>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</si>
  <si>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</si>
  <si>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</si>
  <si>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</si>
  <si>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</si>
  <si>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</si>
  <si>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</si>
  <si>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</si>
  <si>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</si>
  <si>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</si>
  <si>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</si>
  <si>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</si>
  <si>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</si>
  <si>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</si>
  <si>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</si>
  <si>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</si>
  <si>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</si>
  <si>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</si>
  <si>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</si>
  <si>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</si>
  <si>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</si>
  <si>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</si>
  <si>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</si>
  <si>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</si>
  <si>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</si>
  <si>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</si>
  <si>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</si>
  <si>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</si>
  <si>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</si>
  <si>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</si>
  <si>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</si>
  <si>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</si>
  <si>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</si>
  <si>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</si>
  <si>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</si>
  <si>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</si>
  <si>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</si>
  <si>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</si>
  <si>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</si>
  <si>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</si>
  <si>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</si>
  <si>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</si>
  <si>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</si>
  <si>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</si>
  <si>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</si>
  <si>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</si>
  <si>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</si>
  <si>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</si>
  <si>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</si>
  <si>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</si>
  <si>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</si>
  <si>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</si>
  <si>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</si>
  <si>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</si>
  <si>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</si>
  <si>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</si>
  <si>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</si>
  <si>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</si>
  <si>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</si>
  <si>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</si>
  <si>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</si>
  <si>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</si>
  <si>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</si>
  <si>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</si>
  <si>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</si>
  <si>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</si>
  <si>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</si>
  <si>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</si>
  <si>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</si>
  <si>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</si>
  <si>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</si>
  <si>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</si>
  <si>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</si>
  <si>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</si>
  <si>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</si>
  <si>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</si>
  <si>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</si>
  <si>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</si>
  <si>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</si>
  <si>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</si>
  <si>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</si>
  <si>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</si>
  <si>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</si>
  <si>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</si>
  <si>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</si>
  <si>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</si>
  <si>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</si>
  <si>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</si>
  <si>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</si>
  <si>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</si>
  <si>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</si>
  <si>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</si>
  <si>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</si>
  <si>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</si>
  <si>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</si>
  <si>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</si>
  <si>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</si>
  <si>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</si>
  <si>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</si>
  <si>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</si>
  <si>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</si>
  <si>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</si>
  <si>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</si>
  <si>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</si>
  <si>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</si>
  <si>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</si>
  <si>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</si>
  <si>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</si>
  <si>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</si>
  <si>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</si>
  <si>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</si>
  <si>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</si>
  <si>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</si>
  <si>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</si>
  <si>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</si>
  <si>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</si>
  <si>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</si>
  <si>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</si>
  <si>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</si>
  <si>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</si>
  <si>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</si>
  <si>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</si>
  <si>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</si>
  <si>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</si>
  <si>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</si>
  <si>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</si>
  <si>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</si>
  <si>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</si>
  <si>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</si>
  <si>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</si>
  <si>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</si>
  <si>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</si>
  <si>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</si>
  <si>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</si>
  <si>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</si>
  <si>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</si>
  <si>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</si>
  <si>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</si>
  <si>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</si>
  <si>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</si>
  <si>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</si>
  <si>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</si>
  <si>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</si>
  <si>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</si>
  <si>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</si>
  <si>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</si>
  <si>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</si>
  <si>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</si>
  <si>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</si>
  <si>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</si>
  <si>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</si>
  <si>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</si>
  <si>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</si>
  <si>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</si>
  <si>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</si>
  <si>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</si>
  <si>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</si>
  <si>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</si>
  <si>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</si>
  <si>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</si>
  <si>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</si>
  <si>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</si>
  <si>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</si>
  <si>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</si>
  <si>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</si>
  <si>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</si>
  <si>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</si>
  <si>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</si>
  <si>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</si>
  <si>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</si>
  <si>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</si>
  <si>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</si>
  <si>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</si>
  <si>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</si>
  <si>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</si>
  <si>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</si>
  <si>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</si>
  <si>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</si>
  <si>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</si>
  <si>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</si>
  <si>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</si>
  <si>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</si>
  <si>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</si>
  <si>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</si>
  <si>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</si>
  <si>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</si>
  <si>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</si>
  <si>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</si>
  <si>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</si>
  <si>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</si>
  <si>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</si>
  <si>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</si>
  <si>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</si>
  <si>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</si>
  <si>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</si>
  <si>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</si>
  <si>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</si>
  <si>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</si>
  <si>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</si>
  <si>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</si>
  <si>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</si>
  <si>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</si>
  <si>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</si>
  <si>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</si>
  <si>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</si>
  <si>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</si>
  <si>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</si>
  <si>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</si>
  <si>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</si>
  <si>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</si>
  <si>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</si>
  <si>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</si>
  <si>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</si>
  <si>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</si>
  <si>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</si>
  <si>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</si>
  <si>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</si>
  <si>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</si>
  <si>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</si>
  <si>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</si>
  <si>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</si>
  <si>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</si>
  <si>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</si>
  <si>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</si>
  <si>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</si>
  <si>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</si>
  <si>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</si>
  <si>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</si>
  <si>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</si>
  <si>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</si>
  <si>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</si>
  <si>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</si>
  <si>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</si>
  <si>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</si>
  <si>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</si>
  <si>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</si>
  <si>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</si>
  <si>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</si>
  <si>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</si>
  <si>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</si>
  <si>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</si>
  <si>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</si>
  <si>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</si>
  <si>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</si>
  <si>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</si>
  <si>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</si>
  <si>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</si>
  <si>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</si>
  <si>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</si>
  <si>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</si>
  <si>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</si>
  <si>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</si>
  <si>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</si>
  <si>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</si>
  <si>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</si>
  <si>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</si>
  <si>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</si>
  <si>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</si>
  <si>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</si>
  <si>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</si>
  <si>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</si>
  <si>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</si>
  <si>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</si>
  <si>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</si>
  <si>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</si>
  <si>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</si>
  <si>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</si>
  <si>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</si>
  <si>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</si>
  <si>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</si>
  <si>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</si>
  <si>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</si>
  <si>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</si>
  <si>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</si>
  <si>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</si>
  <si>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</si>
  <si>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</si>
  <si>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</si>
  <si>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</si>
  <si>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</si>
  <si>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</si>
  <si>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</si>
  <si>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</si>
  <si>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</si>
  <si>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</si>
  <si>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</si>
  <si>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</si>
  <si>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</si>
  <si>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</si>
  <si>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</si>
  <si>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</si>
  <si>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</si>
  <si>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</si>
  <si>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</si>
  <si>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</si>
  <si>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</si>
  <si>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</si>
  <si>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</si>
  <si>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</si>
  <si>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</si>
  <si>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</si>
  <si>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</si>
  <si>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</si>
  <si>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</si>
  <si>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</si>
  <si>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</si>
  <si>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</si>
  <si>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</si>
  <si>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</si>
  <si>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</si>
  <si>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</si>
  <si>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</si>
  <si>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</si>
  <si>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</si>
  <si>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</si>
  <si>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</si>
  <si>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</si>
  <si>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</si>
  <si>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</si>
  <si>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</si>
  <si>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</si>
  <si>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</si>
  <si>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</si>
  <si>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</si>
  <si>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</si>
  <si>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</si>
  <si>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</si>
  <si>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</si>
  <si>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</si>
  <si>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</si>
  <si>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</si>
  <si>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</si>
  <si>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</si>
  <si>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</si>
  <si>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</si>
  <si>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</si>
  <si>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</si>
  <si>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</si>
  <si>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</si>
  <si>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</si>
  <si>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</si>
  <si>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</si>
  <si>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</si>
  <si>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</si>
  <si>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</si>
  <si>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</si>
  <si>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</si>
  <si>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</si>
  <si>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</si>
  <si>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</si>
  <si>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</si>
  <si>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</si>
  <si>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</si>
  <si>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</si>
  <si>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</si>
  <si>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</si>
  <si>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</si>
  <si>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</si>
  <si>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</si>
  <si>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</si>
  <si>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</si>
  <si>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</si>
  <si>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</si>
  <si>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</si>
  <si>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</si>
  <si>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</si>
  <si>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</si>
  <si>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</si>
  <si>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</si>
  <si>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</si>
  <si>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</si>
  <si>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</si>
  <si>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</si>
  <si>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</si>
  <si>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</si>
  <si>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</si>
  <si>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</si>
  <si>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</si>
  <si>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</si>
  <si>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</si>
  <si>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</si>
  <si>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</si>
  <si>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</si>
  <si>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</si>
  <si>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</si>
  <si>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</si>
  <si>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</si>
  <si>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</si>
  <si>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</si>
  <si>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</si>
  <si>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</si>
  <si>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</si>
  <si>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</si>
  <si>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</si>
  <si>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</si>
  <si>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</si>
  <si>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</si>
  <si>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</si>
  <si>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</si>
  <si>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</si>
  <si>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</si>
  <si>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</si>
  <si>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</si>
  <si>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</si>
  <si>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</si>
  <si>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</si>
  <si>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</si>
  <si>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</si>
  <si>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</si>
  <si>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</si>
  <si>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</si>
  <si>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</si>
  <si>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</si>
  <si>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</si>
  <si>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</si>
  <si>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</si>
  <si>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</si>
  <si>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</si>
  <si>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</si>
  <si>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</si>
  <si>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</si>
  <si>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</si>
  <si>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</si>
  <si>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</si>
  <si>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</si>
  <si>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</si>
  <si>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</si>
  <si>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</si>
  <si>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</si>
  <si>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</si>
  <si>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</si>
  <si>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</si>
  <si>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</si>
  <si>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</si>
  <si>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</si>
  <si>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</si>
  <si>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</si>
  <si>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</si>
  <si>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</si>
  <si>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</si>
  <si>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</si>
  <si>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</si>
  <si>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</si>
  <si>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</si>
  <si>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</si>
  <si>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</si>
  <si>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</si>
  <si>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</si>
  <si>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</si>
  <si>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</si>
  <si>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</si>
  <si>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</si>
  <si>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</si>
  <si>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</si>
  <si>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</si>
  <si>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</si>
  <si>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</si>
  <si>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</si>
  <si>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</si>
  <si>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</si>
  <si>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</si>
  <si>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</si>
  <si>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</si>
  <si>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</si>
  <si>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</si>
  <si>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</si>
  <si>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</si>
  <si>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</si>
  <si>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</si>
  <si>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</si>
  <si>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</si>
  <si>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</si>
  <si>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</si>
  <si>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</si>
  <si>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</si>
  <si>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</si>
  <si>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</si>
  <si>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</si>
  <si>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</si>
  <si>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</si>
  <si>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</si>
  <si>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</si>
  <si>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</si>
  <si>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</si>
  <si>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</si>
  <si>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</si>
  <si>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</si>
  <si>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</si>
  <si>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</si>
  <si>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</si>
  <si>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</si>
  <si>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</si>
  <si>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</si>
  <si>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</si>
  <si>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</si>
  <si>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</si>
  <si>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</si>
  <si>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</si>
  <si>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</si>
  <si>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</si>
  <si>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</si>
  <si>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</si>
  <si>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</si>
  <si>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</si>
  <si>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</si>
  <si>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</si>
  <si>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</si>
  <si>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</si>
  <si>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</si>
  <si>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</si>
  <si>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</si>
  <si>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</si>
  <si>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</si>
  <si>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</si>
  <si>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</si>
  <si>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</si>
  <si>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</si>
  <si>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</si>
  <si>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</si>
  <si>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</si>
  <si>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</si>
  <si>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</si>
  <si>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</si>
  <si>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</si>
  <si>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</si>
  <si>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</si>
  <si>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</si>
  <si>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</si>
  <si>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</si>
  <si>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</si>
  <si>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</si>
  <si>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</si>
  <si>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</si>
  <si>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</si>
  <si>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</si>
  <si>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</si>
  <si>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</si>
  <si>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</si>
  <si>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</si>
  <si>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</si>
  <si>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</si>
  <si>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</si>
  <si>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</si>
  <si>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</si>
  <si>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</si>
  <si>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</si>
  <si>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</si>
  <si>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</si>
  <si>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</si>
  <si>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</si>
  <si>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</si>
  <si>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</si>
  <si>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</si>
  <si>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</si>
  <si>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</si>
  <si>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</si>
  <si>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</si>
  <si>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</si>
  <si>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</si>
  <si>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</si>
  <si>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</si>
  <si>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</si>
  <si>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</si>
  <si>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</si>
  <si>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</si>
  <si>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</si>
  <si>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</si>
  <si>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</si>
  <si>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</si>
  <si>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</si>
  <si>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</si>
  <si>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</si>
  <si>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</si>
  <si>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</si>
  <si>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</si>
  <si>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</si>
  <si>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</si>
  <si>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</si>
  <si>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</si>
  <si>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</si>
  <si>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</si>
  <si>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</si>
  <si>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</si>
  <si>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</si>
  <si>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</si>
  <si>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</si>
  <si>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</si>
  <si>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</si>
  <si>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</si>
  <si>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</si>
  <si>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</si>
  <si>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</si>
  <si>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</si>
  <si>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</si>
  <si>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</si>
  <si>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</si>
  <si>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</si>
  <si>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</si>
  <si>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</si>
  <si>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</si>
  <si>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</si>
  <si>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</si>
  <si>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</si>
  <si>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</si>
  <si>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</si>
  <si>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</si>
  <si>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</si>
  <si>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</si>
  <si>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</si>
  <si>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</si>
  <si>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</si>
  <si>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</si>
  <si>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</si>
  <si>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</si>
  <si>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</si>
  <si>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</si>
  <si>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</si>
  <si>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</si>
  <si>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</si>
  <si>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</si>
  <si>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</si>
  <si>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</si>
  <si>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</si>
  <si>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</si>
  <si>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</si>
  <si>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</si>
  <si>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</si>
  <si>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</si>
  <si>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</si>
  <si>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</si>
  <si>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</si>
  <si>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</si>
  <si>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</si>
  <si>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</si>
  <si>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</si>
  <si>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</si>
  <si>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</si>
  <si>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</si>
  <si>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</si>
  <si>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</si>
  <si>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</si>
  <si>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</si>
  <si>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</si>
  <si>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</si>
  <si>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</si>
  <si>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</si>
  <si>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</si>
  <si>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</si>
  <si>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</si>
  <si>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</si>
  <si>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</si>
  <si>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</si>
  <si>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</si>
  <si>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</si>
  <si>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</si>
  <si>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</si>
  <si>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</si>
  <si>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</si>
  <si>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</si>
  <si>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</si>
  <si>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</si>
  <si>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</si>
  <si>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</si>
  <si>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</si>
  <si>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</si>
  <si>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</si>
  <si>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</si>
  <si>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</si>
  <si>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</si>
  <si>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</si>
  <si>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</si>
  <si>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</si>
  <si>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</si>
  <si>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</si>
  <si>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</si>
  <si>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</si>
  <si>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</si>
  <si>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</si>
  <si>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</si>
  <si>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</si>
  <si>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</si>
  <si>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</si>
  <si>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</si>
  <si>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</si>
  <si>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</si>
  <si>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</si>
  <si>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</si>
  <si>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</si>
  <si>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</si>
  <si>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</si>
  <si>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</si>
  <si>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</si>
  <si>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</si>
  <si>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</si>
  <si>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</si>
  <si>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</si>
  <si>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</si>
  <si>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</si>
  <si>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</si>
  <si>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</si>
  <si>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</si>
  <si>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</si>
  <si>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</si>
  <si>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</si>
  <si>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</si>
  <si>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</si>
  <si>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</si>
  <si>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</si>
  <si>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</si>
  <si>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</si>
  <si>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</si>
  <si>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</si>
  <si>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</si>
  <si>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</si>
  <si>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</si>
  <si>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</si>
  <si>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</si>
  <si>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</si>
  <si>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</si>
  <si>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</si>
  <si>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</si>
  <si>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</si>
  <si>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</si>
  <si>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</si>
  <si>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</si>
  <si>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</si>
  <si>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</si>
  <si>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</si>
  <si>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</si>
  <si>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</si>
  <si>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</si>
  <si>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</si>
  <si>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</si>
  <si>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</si>
  <si>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</si>
  <si>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</si>
  <si>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</si>
  <si>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</si>
  <si>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</si>
  <si>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</si>
  <si>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</si>
  <si>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</si>
  <si>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</si>
  <si>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</si>
  <si>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</si>
  <si>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</si>
  <si>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</si>
  <si>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</si>
  <si>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</si>
  <si>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</si>
  <si>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</si>
  <si>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</si>
  <si>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</si>
  <si>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</si>
  <si>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</si>
  <si>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</si>
  <si>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</si>
  <si>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</si>
  <si>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</si>
  <si>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</si>
  <si>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</si>
  <si>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</si>
  <si>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</si>
  <si>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</si>
  <si>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</si>
  <si>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</si>
  <si>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</si>
  <si>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</si>
  <si>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</si>
  <si>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</si>
  <si>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</si>
  <si>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</si>
  <si>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</si>
  <si>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</si>
  <si>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</si>
  <si>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</si>
  <si>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</si>
  <si>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</si>
  <si>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</si>
  <si>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</si>
  <si>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</si>
  <si>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</si>
  <si>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</si>
  <si>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</si>
  <si>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</si>
  <si>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</si>
  <si>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</si>
  <si>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</si>
  <si>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</si>
  <si>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</si>
  <si>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</si>
  <si>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</si>
  <si>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</si>
  <si>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</si>
  <si>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</si>
  <si>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</si>
  <si>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</si>
  <si>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</si>
  <si>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</si>
  <si>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</si>
  <si>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</si>
  <si>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</si>
  <si>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</si>
  <si>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</si>
  <si>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</si>
  <si>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</si>
  <si>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</si>
  <si>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</si>
  <si>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</si>
  <si>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</si>
  <si>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</si>
  <si>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</si>
  <si>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</si>
  <si>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</si>
  <si>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</si>
  <si>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</si>
  <si>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</si>
  <si>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</si>
  <si>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</si>
  <si>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</si>
  <si>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</si>
  <si>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</si>
  <si>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</si>
  <si>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</si>
  <si>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</si>
  <si>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</si>
  <si>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</si>
  <si>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</si>
  <si>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</si>
  <si>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</si>
  <si>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</si>
  <si>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</si>
  <si>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</si>
  <si>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</si>
  <si>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</si>
  <si>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</si>
  <si>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</si>
  <si>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</si>
  <si>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</si>
  <si>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</si>
  <si>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</si>
  <si>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</si>
  <si>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</si>
  <si>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</si>
  <si>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</si>
  <si>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</si>
  <si>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</si>
  <si>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</si>
  <si>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</si>
  <si>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</si>
  <si>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</si>
  <si>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</si>
  <si>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</si>
  <si>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</si>
  <si>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</si>
  <si>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</si>
  <si>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</si>
  <si>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</si>
  <si>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</si>
  <si>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</si>
  <si>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</si>
  <si>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</si>
  <si>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</si>
  <si>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</si>
  <si>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</si>
  <si>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</si>
  <si>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</si>
  <si>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</si>
  <si>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</si>
  <si>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</si>
  <si>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</si>
  <si>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</si>
  <si>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</si>
  <si>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</si>
  <si>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</si>
  <si>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</si>
  <si>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</si>
  <si>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</si>
  <si>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</si>
  <si>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</si>
  <si>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</si>
  <si>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</si>
  <si>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</si>
  <si>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</si>
  <si>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</si>
  <si>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</si>
  <si>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</si>
  <si>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</si>
  <si>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</si>
  <si>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</si>
  <si>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</si>
  <si>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</si>
  <si>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</si>
  <si>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</si>
  <si>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</si>
  <si>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</si>
  <si>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</si>
  <si>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</si>
  <si>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</si>
  <si>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</si>
  <si>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</si>
  <si>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</si>
  <si>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</si>
  <si>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</si>
  <si>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</si>
  <si>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</si>
  <si>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</si>
  <si>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</si>
  <si>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</si>
  <si>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</si>
  <si>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</si>
  <si>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</si>
  <si>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</si>
  <si>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</si>
  <si>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</si>
  <si>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</si>
  <si>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</si>
  <si>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</si>
  <si>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</si>
  <si>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</si>
  <si>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</si>
  <si>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</si>
  <si>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</si>
  <si>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</si>
  <si>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</si>
  <si>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</si>
  <si>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</si>
  <si>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</si>
  <si>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</si>
  <si>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</si>
  <si>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</si>
  <si>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</si>
  <si>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</si>
  <si>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</si>
  <si>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</si>
  <si>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</si>
  <si>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</si>
  <si>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</si>
  <si>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</si>
  <si>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</si>
  <si>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</si>
  <si>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</si>
  <si>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</si>
  <si>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</si>
  <si>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</si>
  <si>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</si>
  <si>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</si>
  <si>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</si>
  <si>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</si>
  <si>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</si>
  <si>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</si>
  <si>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</si>
  <si>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</si>
  <si>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</si>
  <si>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</si>
  <si>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</si>
  <si>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</si>
  <si>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</si>
  <si>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</si>
  <si>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</si>
  <si>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</si>
  <si>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</si>
  <si>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</si>
  <si>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</si>
  <si>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</si>
  <si>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</si>
  <si>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</si>
  <si>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</si>
  <si>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</si>
  <si>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</si>
  <si>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</si>
  <si>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</si>
  <si>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</si>
  <si>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</si>
  <si>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</si>
  <si>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</si>
  <si>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</si>
  <si>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</si>
  <si>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</si>
  <si>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</si>
  <si>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</si>
  <si>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</si>
  <si>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</si>
  <si>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</si>
  <si>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</si>
  <si>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</si>
  <si>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</si>
  <si>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</si>
  <si>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</si>
  <si>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</si>
  <si>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</si>
  <si>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</si>
  <si>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</si>
  <si>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</si>
  <si>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</si>
  <si>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</si>
  <si>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</si>
  <si>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</si>
  <si>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</si>
  <si>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</si>
  <si>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</si>
  <si>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</si>
  <si>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</si>
  <si>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</si>
  <si>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</si>
  <si>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</si>
  <si>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</si>
  <si>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</si>
  <si>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</si>
  <si>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</si>
  <si>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</si>
  <si>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</si>
  <si>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</si>
  <si>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</si>
  <si>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</si>
  <si>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</si>
  <si>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</si>
  <si>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</si>
  <si>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</si>
  <si>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</si>
  <si>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</si>
  <si>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</si>
  <si>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</si>
  <si>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</si>
  <si>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</si>
  <si>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</si>
  <si>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</si>
  <si>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</si>
  <si>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</si>
  <si>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</si>
  <si>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</si>
  <si>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</si>
  <si>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</si>
  <si>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</si>
  <si>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</si>
  <si>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</si>
  <si>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</si>
  <si>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</si>
  <si>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</si>
  <si>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</si>
  <si>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</si>
  <si>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</si>
  <si>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</si>
  <si>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</si>
  <si>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</si>
  <si>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</si>
  <si>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</si>
  <si>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</si>
  <si>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</si>
  <si>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</si>
  <si>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</si>
  <si>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</si>
  <si>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</si>
  <si>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</si>
  <si>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</si>
  <si>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</si>
  <si>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</si>
  <si>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</si>
  <si>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</si>
  <si>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</si>
  <si>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</si>
  <si>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</si>
  <si>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</si>
  <si>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</si>
  <si>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</si>
  <si>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</si>
  <si>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</si>
  <si>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</si>
  <si>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</si>
  <si>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</si>
  <si>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</si>
  <si>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</si>
  <si>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</si>
  <si>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</si>
  <si>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</si>
  <si>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</si>
  <si>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</si>
  <si>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</si>
  <si>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</si>
  <si>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</si>
  <si>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</si>
  <si>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</si>
  <si>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</si>
  <si>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</si>
  <si>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</si>
  <si>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</si>
  <si>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</si>
  <si>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</si>
  <si>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</si>
  <si>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</si>
  <si>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</si>
  <si>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</si>
  <si>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</si>
  <si>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</si>
  <si>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</si>
  <si>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</si>
  <si>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</si>
  <si>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</si>
  <si>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</si>
  <si>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</si>
  <si>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</si>
  <si>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</si>
  <si>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</si>
  <si>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</si>
  <si>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</si>
  <si>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</si>
  <si>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</si>
  <si>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</si>
  <si>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</si>
  <si>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</si>
  <si>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</si>
  <si>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</si>
  <si>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</si>
  <si>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</si>
  <si>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</si>
  <si>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</si>
  <si>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</si>
  <si>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</si>
  <si>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</si>
  <si>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</si>
  <si>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</si>
  <si>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</si>
  <si>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</si>
  <si>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</si>
  <si>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</si>
  <si>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</si>
  <si>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</si>
  <si>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</si>
  <si>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</si>
  <si>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</si>
  <si>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</si>
  <si>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</si>
  <si>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</si>
  <si>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</si>
  <si>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</si>
  <si>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</si>
  <si>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</si>
  <si>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</si>
  <si>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</si>
  <si>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</si>
  <si>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</si>
  <si>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</si>
  <si>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</si>
  <si>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</si>
  <si>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</si>
  <si>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</si>
  <si>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</si>
  <si>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</si>
  <si>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</si>
  <si>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</si>
  <si>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</si>
  <si>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</si>
  <si>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</si>
  <si>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</si>
  <si>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</si>
  <si>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</si>
  <si>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</si>
  <si>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</si>
  <si>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</si>
  <si>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</si>
  <si>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</si>
  <si>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</si>
  <si>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</si>
  <si>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</si>
  <si>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</si>
  <si>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</si>
  <si>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</si>
  <si>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</si>
  <si>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</si>
  <si>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</si>
  <si>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</si>
  <si>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</si>
  <si>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</si>
  <si>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</si>
  <si>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</si>
  <si>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</si>
  <si>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</si>
  <si>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</si>
  <si>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</si>
  <si>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</si>
  <si>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</si>
  <si>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</si>
  <si>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</si>
  <si>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</si>
  <si>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</si>
  <si>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</si>
  <si>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</si>
  <si>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</si>
  <si>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</si>
  <si>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</si>
  <si>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</si>
  <si>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</si>
  <si>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</si>
  <si>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</si>
  <si>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</si>
  <si>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</si>
  <si>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</si>
  <si>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</si>
  <si>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</si>
  <si>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</si>
  <si>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</si>
  <si>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</si>
  <si>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</si>
  <si>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</si>
  <si>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</si>
  <si>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</si>
  <si>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</si>
  <si>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</si>
  <si>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</si>
  <si>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</si>
  <si>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</si>
  <si>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</si>
  <si>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</si>
  <si>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</si>
  <si>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</si>
  <si>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</si>
  <si>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</si>
  <si>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</si>
  <si>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</si>
  <si>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</si>
  <si>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</si>
  <si>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</si>
  <si>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</si>
  <si>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</si>
  <si>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</si>
  <si>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</si>
  <si>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</si>
  <si>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</si>
  <si>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</si>
  <si>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</si>
  <si>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</si>
  <si>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</si>
  <si>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</si>
  <si>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</si>
  <si>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</si>
  <si>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</si>
  <si>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</si>
  <si>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</si>
  <si>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</si>
  <si>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</si>
  <si>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</si>
  <si>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</si>
  <si>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</si>
  <si>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</si>
  <si>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</si>
  <si>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</si>
  <si>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</si>
  <si>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</si>
  <si>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</si>
  <si>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</si>
  <si>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</si>
  <si>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</si>
  <si>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</si>
  <si>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</si>
  <si>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</si>
  <si>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</si>
  <si>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</si>
  <si>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</si>
  <si>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</si>
  <si>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</si>
  <si>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</si>
  <si>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</si>
  <si>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</si>
  <si>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</si>
  <si>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</si>
  <si>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</si>
  <si>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</si>
  <si>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</si>
  <si>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</si>
  <si>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</si>
  <si>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</si>
  <si>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</si>
  <si>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</si>
  <si>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</si>
  <si>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</si>
  <si>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</si>
  <si>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</si>
  <si>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</si>
  <si>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</si>
  <si>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</si>
  <si>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</si>
  <si>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</si>
  <si>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</si>
  <si>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</si>
  <si>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</si>
  <si>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</si>
  <si>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</si>
  <si>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</si>
  <si>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</si>
  <si>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</si>
  <si>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</si>
  <si>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</si>
  <si>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</si>
  <si>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</si>
  <si>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</si>
  <si>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</si>
  <si>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</si>
  <si>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</si>
  <si>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</si>
  <si>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</si>
  <si>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</si>
  <si>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</si>
  <si>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</si>
  <si>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</si>
  <si>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</si>
  <si>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</si>
  <si>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</si>
  <si>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</si>
  <si>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</si>
  <si>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</si>
  <si>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</si>
  <si>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</si>
  <si>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</si>
  <si>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</si>
  <si>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</si>
  <si>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</si>
  <si>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</si>
  <si>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</si>
  <si>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</si>
  <si>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</si>
  <si>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</si>
  <si>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</si>
  <si>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</si>
  <si>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</si>
  <si>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</si>
  <si>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</si>
  <si>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</si>
  <si>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</si>
  <si>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</si>
  <si>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</si>
  <si>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</si>
  <si>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</si>
  <si>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</si>
  <si>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</si>
  <si>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</si>
  <si>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</si>
  <si>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</si>
  <si>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</si>
  <si>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</si>
  <si>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</si>
  <si>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</si>
  <si>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</si>
  <si>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</si>
  <si>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</si>
  <si>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</si>
  <si>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</si>
  <si>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</si>
  <si>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</si>
  <si>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</si>
  <si>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</si>
  <si>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</si>
  <si>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</si>
  <si>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</si>
  <si>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</si>
  <si>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</si>
  <si>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</si>
  <si>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</si>
  <si>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</si>
  <si>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</si>
  <si>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</si>
  <si>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</si>
  <si>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</si>
  <si>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</si>
  <si>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</si>
  <si>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</si>
  <si>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</si>
  <si>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</si>
  <si>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</si>
  <si>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</si>
  <si>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</si>
  <si>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</si>
  <si>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</si>
  <si>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</si>
  <si>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</si>
  <si>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</si>
  <si>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</si>
  <si>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</si>
  <si>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</si>
  <si>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</si>
  <si>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</si>
  <si>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</si>
  <si>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</si>
  <si>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</si>
  <si>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</si>
  <si>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</si>
  <si>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</si>
  <si>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</si>
  <si>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</si>
  <si>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</si>
  <si>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</si>
  <si>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</si>
  <si>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</si>
  <si>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</si>
  <si>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</si>
  <si>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</si>
  <si>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</si>
  <si>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</si>
  <si>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</si>
  <si>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</si>
  <si>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</si>
  <si>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</si>
  <si>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</si>
  <si>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</si>
  <si>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</si>
  <si>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</si>
  <si>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</si>
  <si>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</si>
  <si>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</si>
  <si>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</si>
  <si>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</si>
  <si>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</si>
  <si>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</si>
  <si>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</si>
  <si>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</si>
  <si>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</si>
  <si>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</si>
  <si>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</si>
  <si>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</si>
  <si>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</si>
  <si>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</si>
  <si>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</si>
  <si>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</si>
  <si>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</si>
  <si>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</si>
  <si>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</si>
  <si>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</si>
  <si>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</si>
  <si>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</si>
  <si>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</si>
  <si>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</si>
  <si>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</si>
  <si>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</si>
  <si>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</si>
  <si>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</si>
  <si>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</si>
  <si>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</si>
  <si>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</si>
  <si>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</si>
  <si>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</si>
  <si>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</si>
  <si>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</si>
  <si>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</si>
  <si>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</si>
  <si>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</si>
  <si>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</si>
  <si>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</si>
  <si>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</si>
  <si>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</si>
  <si>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</si>
  <si>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</si>
  <si>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</si>
  <si>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</si>
  <si>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</si>
  <si>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</si>
  <si>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</si>
  <si>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</si>
  <si>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</si>
  <si>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</si>
  <si>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</si>
  <si>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</si>
  <si>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</si>
  <si>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</si>
  <si>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</si>
  <si>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</si>
  <si>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</si>
  <si>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</si>
  <si>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</si>
  <si>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</si>
  <si>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</si>
  <si>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</si>
  <si>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</si>
  <si>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</si>
  <si>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</si>
  <si>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</si>
  <si>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</si>
  <si>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</si>
  <si>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</si>
  <si>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</si>
  <si>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</si>
  <si>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</si>
  <si>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</si>
  <si>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</si>
  <si>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</si>
  <si>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</si>
  <si>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</si>
  <si>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</si>
  <si>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</si>
  <si>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</si>
  <si>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</si>
  <si>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</si>
  <si>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</si>
  <si>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</si>
  <si>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</si>
  <si>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</si>
  <si>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</si>
  <si>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</si>
  <si>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</si>
  <si>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</si>
  <si>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</si>
  <si>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</si>
  <si>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</si>
  <si>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</si>
  <si>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</si>
  <si>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</si>
  <si>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</si>
  <si>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</si>
  <si>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</si>
  <si>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</si>
  <si>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</si>
  <si>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</si>
  <si>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</si>
  <si>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</si>
  <si>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</si>
  <si>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</si>
  <si>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</si>
  <si>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</si>
  <si>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</si>
  <si>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</si>
  <si>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</si>
  <si>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</si>
  <si>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</si>
  <si>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</si>
  <si>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</si>
  <si>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</si>
  <si>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</si>
  <si>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</si>
  <si>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</si>
  <si>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</si>
  <si>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</si>
  <si>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</si>
  <si>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</si>
  <si>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</si>
  <si>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</si>
  <si>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</si>
  <si>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</si>
  <si>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</si>
  <si>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</si>
  <si>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</si>
  <si>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</si>
  <si>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</si>
  <si>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</si>
  <si>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</si>
  <si>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</si>
  <si>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</si>
  <si>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</si>
  <si>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</si>
  <si>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</si>
  <si>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</si>
  <si>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</si>
  <si>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</si>
  <si>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</si>
  <si>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</si>
  <si>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</si>
  <si>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</si>
  <si>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</si>
  <si>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</si>
  <si>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</si>
  <si>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</si>
  <si>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</si>
  <si>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</si>
  <si>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</si>
  <si>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</si>
  <si>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</si>
  <si>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</si>
  <si>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</si>
  <si>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</si>
  <si>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</si>
  <si>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</si>
  <si>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</si>
  <si>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</si>
  <si>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</si>
  <si>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</si>
  <si>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</si>
  <si>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</si>
  <si>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</si>
  <si>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</si>
  <si>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</si>
  <si>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</si>
  <si>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</si>
  <si>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</si>
  <si>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</si>
  <si>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</si>
  <si>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</si>
  <si>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</si>
  <si>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</si>
  <si>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</si>
  <si>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</si>
  <si>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</si>
  <si>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</si>
  <si>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</si>
  <si>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</si>
  <si>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</si>
  <si>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</si>
  <si>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</si>
  <si>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</si>
  <si>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</si>
  <si>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</si>
  <si>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</si>
  <si>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</si>
  <si>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</si>
  <si>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</si>
  <si>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</si>
  <si>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</si>
  <si>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</si>
  <si>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</si>
  <si>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</si>
  <si>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</si>
  <si>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</si>
  <si>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</si>
  <si>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</si>
  <si>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</si>
  <si>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</si>
  <si>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</si>
  <si>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</si>
  <si>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</si>
  <si>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</si>
  <si>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</si>
  <si>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</si>
  <si>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</si>
  <si>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</si>
  <si>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</si>
  <si>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</si>
  <si>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</si>
  <si>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</si>
  <si>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</si>
  <si>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</si>
  <si>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</si>
  <si>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</si>
  <si>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</si>
  <si>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</si>
  <si>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</si>
  <si>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</si>
  <si>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</si>
  <si>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</si>
  <si>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</si>
  <si>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</si>
  <si>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</si>
  <si>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</si>
  <si>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</si>
  <si>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</si>
  <si>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</si>
  <si>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</si>
  <si>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</si>
  <si>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</si>
  <si>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</si>
  <si>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</si>
  <si>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</si>
  <si>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</si>
  <si>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</si>
  <si>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</si>
  <si>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</si>
  <si>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</si>
  <si>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</si>
  <si>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</si>
  <si>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</si>
  <si>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</si>
  <si>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</si>
  <si>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</si>
  <si>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</si>
  <si>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</si>
  <si>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</si>
  <si>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</si>
  <si>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</si>
  <si>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</si>
  <si>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</si>
  <si>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</si>
  <si>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</si>
  <si>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</si>
  <si>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</si>
  <si>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</si>
  <si>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</si>
  <si>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</si>
  <si>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</si>
  <si>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</si>
  <si>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</si>
  <si>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</si>
  <si>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</si>
  <si>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</si>
  <si>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</si>
  <si>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</si>
  <si>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</si>
  <si>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</si>
  <si>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</si>
  <si>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</si>
  <si>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</si>
  <si>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</si>
  <si>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</si>
  <si>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</si>
  <si>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</si>
  <si>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</si>
  <si>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</si>
  <si>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</si>
  <si>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</si>
  <si>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</si>
  <si>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</si>
  <si>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</si>
  <si>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</si>
  <si>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</si>
  <si>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</si>
  <si>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</si>
  <si>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</si>
  <si>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</si>
  <si>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</si>
  <si>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</si>
  <si>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</si>
  <si>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</si>
  <si>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</si>
  <si>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</si>
  <si>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</si>
  <si>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</si>
  <si>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</si>
  <si>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</si>
  <si>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</si>
  <si>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</si>
  <si>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</si>
  <si>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</si>
  <si>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</si>
  <si>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</si>
  <si>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</si>
  <si>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</si>
  <si>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</si>
  <si>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</si>
  <si>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</si>
  <si>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</si>
  <si>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</si>
  <si>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</si>
  <si>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</si>
  <si>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</si>
  <si>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</si>
  <si>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</si>
  <si>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</si>
  <si>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</si>
  <si>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</si>
  <si>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</si>
  <si>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</si>
  <si>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</si>
  <si>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</si>
  <si>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</si>
  <si>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</si>
  <si>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</si>
  <si>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</si>
  <si>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</si>
  <si>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</si>
  <si>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</si>
  <si>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</si>
  <si>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</si>
  <si>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</si>
  <si>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</si>
  <si>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</si>
  <si>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</si>
  <si>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</si>
  <si>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</si>
  <si>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</si>
  <si>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</si>
  <si>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</si>
  <si>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</si>
  <si>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</si>
  <si>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</si>
  <si>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</si>
  <si>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</si>
  <si>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</si>
  <si>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</si>
  <si>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</si>
  <si>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</si>
  <si>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</si>
  <si>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</si>
  <si>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</si>
  <si>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</si>
  <si>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</si>
  <si>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</si>
  <si>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</si>
  <si>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</si>
  <si>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</si>
  <si>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</si>
  <si>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</si>
  <si>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</si>
  <si>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</si>
  <si>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</si>
  <si>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</si>
  <si>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</si>
  <si>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</si>
  <si>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</si>
  <si>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</si>
  <si>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</si>
  <si>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</si>
  <si>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</si>
  <si>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</si>
  <si>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</si>
  <si>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</si>
  <si>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</si>
  <si>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</si>
  <si>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</si>
  <si>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</si>
  <si>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</si>
  <si>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</si>
  <si>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</si>
  <si>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</si>
  <si>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</si>
  <si>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</si>
  <si>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</si>
  <si>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</si>
  <si>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</si>
  <si>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</si>
  <si>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</si>
  <si>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</si>
  <si>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</si>
  <si>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</si>
  <si>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</si>
  <si>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</si>
  <si>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</si>
  <si>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</si>
  <si>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</si>
  <si>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</si>
  <si>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</si>
  <si>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</si>
  <si>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</si>
  <si>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</si>
  <si>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</si>
  <si>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</si>
  <si>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</si>
  <si>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</si>
  <si>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</si>
  <si>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</si>
  <si>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</si>
  <si>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</si>
  <si>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</si>
  <si>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</si>
  <si>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</si>
  <si>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</si>
  <si>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</si>
  <si>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</si>
  <si>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</si>
  <si>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</si>
  <si>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</si>
  <si>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</si>
  <si>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</si>
  <si>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</si>
  <si>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</si>
  <si>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</si>
  <si>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</si>
  <si>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</si>
  <si>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</si>
  <si>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</si>
  <si>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</si>
  <si>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</si>
  <si>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</si>
  <si>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</si>
  <si>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</si>
  <si>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</si>
  <si>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</si>
  <si>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</si>
  <si>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</si>
  <si>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</si>
  <si>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</si>
  <si>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</si>
  <si>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</si>
  <si>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</si>
  <si>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</si>
  <si>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</si>
  <si>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</si>
  <si>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</si>
  <si>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</si>
  <si>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</si>
  <si>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</si>
  <si>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</si>
  <si>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</si>
  <si>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</si>
  <si>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</si>
  <si>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</si>
  <si>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</si>
  <si>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</si>
  <si>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</si>
  <si>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</si>
  <si>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</si>
  <si>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</si>
  <si>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</si>
  <si>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</si>
  <si>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</si>
  <si>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</si>
  <si>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</si>
  <si>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</si>
  <si>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</si>
  <si>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</si>
  <si>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</si>
  <si>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</si>
  <si>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</si>
  <si>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</si>
  <si>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</si>
  <si>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</si>
  <si>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</si>
  <si>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</si>
  <si>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</si>
  <si>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</si>
  <si>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</si>
  <si>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</si>
  <si>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</si>
  <si>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</si>
  <si>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</si>
  <si>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</si>
  <si>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</si>
  <si>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</si>
  <si>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</si>
  <si>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</si>
  <si>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</si>
  <si>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</si>
  <si>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</si>
  <si>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</si>
  <si>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</si>
  <si>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</si>
  <si>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</si>
  <si>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</si>
  <si>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</si>
  <si>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</si>
  <si>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</si>
  <si>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</si>
  <si>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</si>
  <si>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</si>
  <si>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</si>
  <si>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</si>
  <si>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</si>
  <si>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</si>
  <si>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</si>
  <si>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</si>
  <si>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</si>
  <si>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</si>
  <si>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</si>
  <si>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</si>
  <si>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</si>
  <si>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</si>
  <si>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</si>
  <si>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</si>
  <si>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</si>
  <si>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</si>
  <si>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</si>
  <si>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</si>
  <si>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</si>
  <si>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</si>
  <si>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</si>
  <si>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</si>
  <si>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</si>
  <si>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</si>
  <si>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</si>
  <si>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</si>
  <si>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</si>
  <si>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</si>
  <si>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</si>
  <si>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</si>
  <si>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</si>
  <si>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</si>
  <si>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</si>
  <si>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</si>
  <si>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</si>
  <si>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</si>
  <si>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</si>
  <si>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</si>
  <si>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</si>
  <si>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</si>
  <si>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</si>
  <si>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</si>
  <si>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</si>
  <si>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</si>
  <si>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</si>
  <si>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</si>
  <si>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</si>
  <si>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</si>
  <si>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</si>
  <si>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</si>
  <si>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</si>
  <si>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</si>
  <si>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</si>
  <si>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</si>
  <si>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</si>
  <si>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</si>
  <si>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</si>
  <si>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</si>
  <si>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</si>
  <si>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</si>
  <si>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</si>
  <si>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</si>
  <si>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</si>
  <si>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</si>
  <si>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</si>
  <si>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</si>
  <si>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</si>
  <si>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</si>
  <si>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</si>
  <si>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</si>
  <si>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</si>
  <si>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</si>
  <si>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</si>
  <si>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</si>
  <si>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</si>
  <si>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</si>
  <si>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</si>
  <si>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</si>
  <si>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</si>
  <si>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</si>
  <si>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</si>
  <si>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</si>
  <si>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</si>
  <si>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</si>
  <si>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</si>
  <si>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</si>
  <si>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</si>
  <si>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</si>
  <si>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</si>
  <si>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</si>
  <si>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</si>
  <si>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</si>
  <si>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</si>
  <si>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</si>
  <si>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</si>
  <si>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</si>
  <si>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</si>
  <si>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</si>
  <si>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</si>
  <si>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</si>
  <si>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</si>
  <si>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</si>
  <si>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</si>
  <si>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</si>
  <si>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</si>
  <si>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</si>
  <si>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</si>
  <si>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</si>
  <si>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</si>
  <si>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</si>
  <si>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</si>
  <si>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</si>
  <si>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</si>
  <si>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</si>
  <si>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</si>
  <si>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</si>
  <si>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</si>
  <si>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</si>
  <si>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</si>
  <si>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</si>
  <si>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</si>
  <si>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</si>
  <si>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</si>
  <si>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</si>
  <si>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</si>
  <si>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</si>
  <si>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</si>
  <si>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</si>
  <si>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</si>
  <si>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</si>
  <si>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</si>
  <si>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</si>
  <si>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</si>
  <si>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</si>
  <si>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</si>
  <si>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</si>
  <si>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</si>
  <si>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</si>
  <si>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</si>
  <si>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</si>
  <si>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</si>
  <si>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</si>
  <si>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</si>
  <si>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</si>
  <si>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</si>
  <si>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</si>
  <si>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</si>
  <si>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</si>
  <si>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</si>
  <si>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</si>
  <si>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</si>
  <si>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</si>
  <si>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</si>
  <si>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</si>
  <si>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</si>
  <si>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</si>
  <si>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</si>
  <si>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</si>
  <si>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</si>
  <si>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</si>
  <si>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</si>
  <si>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</si>
  <si>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</si>
  <si>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</si>
  <si>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</si>
  <si>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</si>
  <si>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</si>
  <si>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</si>
  <si>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</si>
  <si>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</si>
  <si>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</si>
  <si>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</si>
  <si>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</si>
  <si>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</si>
  <si>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</si>
  <si>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</si>
  <si>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</si>
  <si>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</si>
  <si>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</si>
  <si>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</si>
  <si>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</si>
  <si>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</si>
  <si>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</si>
  <si>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</si>
  <si>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</si>
  <si>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</si>
  <si>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</si>
  <si>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</si>
  <si>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</si>
  <si>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</si>
  <si>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</si>
  <si>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</si>
  <si>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</si>
  <si>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</si>
  <si>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</si>
  <si>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</si>
  <si>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</si>
  <si>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</si>
  <si>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</si>
  <si>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</si>
  <si>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</si>
  <si>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</si>
  <si>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</si>
  <si>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</si>
  <si>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</si>
  <si>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</si>
  <si>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</si>
  <si>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</si>
  <si>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</si>
  <si>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</si>
  <si>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</si>
  <si>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</si>
  <si>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</si>
  <si>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</si>
  <si>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</si>
  <si>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</si>
  <si>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</si>
  <si>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</si>
  <si>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</si>
  <si>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</si>
  <si>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</si>
  <si>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</si>
  <si>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</si>
  <si>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</si>
  <si>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</si>
  <si>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</si>
  <si>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</si>
  <si>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</si>
  <si>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</si>
  <si>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</si>
  <si>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</si>
  <si>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</si>
  <si>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</si>
  <si>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</si>
  <si>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</si>
  <si>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</si>
  <si>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</si>
  <si>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</si>
  <si>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</si>
  <si>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</si>
  <si>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</si>
  <si>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</si>
  <si>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</si>
  <si>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</si>
  <si>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</si>
  <si>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</si>
  <si>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</si>
  <si>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</si>
  <si>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</si>
  <si>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</si>
  <si>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</si>
  <si>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</si>
  <si>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</si>
  <si>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</si>
  <si>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</si>
  <si>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</si>
  <si>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</si>
  <si>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</si>
  <si>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</si>
  <si>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</si>
  <si>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</si>
  <si>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</si>
  <si>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</si>
  <si>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</si>
  <si>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</si>
  <si>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</si>
  <si>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</si>
  <si>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</si>
  <si>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</si>
  <si>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</si>
  <si>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</si>
  <si>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</si>
  <si>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</si>
  <si>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</si>
  <si>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</si>
  <si>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</si>
  <si>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</si>
  <si>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</si>
  <si>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</si>
  <si>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</si>
  <si>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</si>
  <si>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</si>
  <si>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</si>
  <si>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</si>
  <si>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</si>
  <si>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</si>
  <si>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</si>
  <si>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</si>
  <si>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</si>
  <si>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</si>
  <si>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</si>
  <si>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</si>
  <si>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</si>
  <si>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</si>
  <si>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</si>
  <si>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</si>
  <si>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</si>
  <si>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</si>
  <si>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</si>
  <si>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</si>
  <si>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</si>
  <si>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</si>
  <si>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</si>
  <si>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</si>
  <si>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</si>
  <si>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</si>
  <si>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</si>
  <si>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</si>
  <si>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</si>
  <si>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</si>
  <si>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</si>
  <si>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</si>
  <si>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</si>
  <si>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</si>
  <si>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</si>
  <si>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</si>
  <si>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</si>
  <si>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</si>
  <si>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</si>
  <si>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</si>
  <si>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</si>
  <si>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</si>
  <si>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</si>
  <si>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</si>
  <si>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</si>
  <si>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</si>
  <si>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</si>
  <si>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</si>
  <si>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</si>
  <si>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</si>
  <si>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</si>
  <si>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</si>
  <si>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</si>
  <si>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</si>
  <si>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</si>
  <si>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</si>
  <si>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</si>
  <si>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</si>
  <si>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</si>
  <si>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</si>
  <si>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</si>
  <si>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</si>
  <si>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</si>
  <si>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</si>
  <si>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</si>
  <si>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</si>
  <si>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</si>
  <si>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</si>
  <si>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</si>
  <si>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</si>
  <si>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</si>
  <si>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</si>
  <si>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</si>
  <si>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</si>
  <si>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</si>
  <si>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</si>
  <si>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</si>
  <si>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</si>
  <si>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</si>
  <si>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</si>
  <si>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</si>
  <si>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</si>
  <si>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</si>
  <si>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</si>
  <si>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</si>
  <si>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</si>
  <si>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</si>
  <si>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</si>
  <si>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</si>
  <si>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</si>
  <si>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</si>
  <si>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</si>
  <si>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</si>
  <si>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</si>
  <si>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</si>
  <si>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</si>
  <si>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</si>
  <si>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</si>
  <si>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</si>
  <si>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</si>
  <si>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</si>
  <si>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</si>
  <si>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</si>
  <si>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</si>
  <si>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</si>
  <si>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</si>
  <si>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</si>
  <si>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</si>
  <si>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</si>
  <si>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</si>
  <si>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</si>
  <si>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</si>
  <si>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</si>
  <si>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</si>
  <si>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</si>
  <si>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</si>
  <si>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</si>
  <si>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</si>
  <si>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</si>
  <si>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</si>
  <si>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</si>
  <si>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</si>
  <si>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</si>
  <si>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</si>
  <si>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</si>
  <si>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</si>
  <si>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</si>
  <si>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</si>
  <si>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</si>
  <si>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</si>
  <si>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</si>
  <si>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</si>
  <si>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</si>
  <si>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</si>
  <si>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</si>
  <si>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</si>
  <si>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</si>
  <si>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</si>
  <si>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</si>
  <si>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</si>
  <si>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</si>
  <si>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</si>
  <si>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</si>
  <si>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</si>
  <si>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</si>
  <si>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</si>
  <si>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</si>
  <si>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</si>
  <si>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</si>
  <si>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</si>
  <si>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</si>
  <si>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</si>
  <si>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</si>
  <si>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</si>
  <si>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</si>
  <si>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</si>
  <si>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</si>
  <si>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</si>
  <si>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</si>
  <si>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</si>
  <si>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</si>
  <si>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</si>
  <si>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</si>
  <si>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</si>
  <si>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</si>
  <si>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</si>
  <si>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</si>
  <si>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</si>
  <si>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</si>
  <si>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</si>
  <si>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</si>
  <si>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</si>
  <si>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</si>
  <si>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</si>
  <si>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</si>
  <si>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</si>
  <si>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</si>
  <si>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</si>
  <si>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</si>
  <si>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</si>
  <si>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</si>
  <si>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</si>
  <si>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</si>
  <si>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</si>
  <si>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</si>
  <si>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</si>
  <si>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</si>
  <si>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</si>
  <si>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</si>
  <si>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</si>
  <si>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</si>
  <si>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</si>
  <si>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</si>
  <si>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</si>
  <si>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</si>
  <si>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</si>
  <si>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</si>
  <si>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</si>
  <si>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</si>
  <si>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</si>
  <si>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</si>
  <si>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</si>
  <si>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</si>
  <si>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</si>
  <si>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</si>
  <si>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</si>
  <si>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</si>
  <si>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</si>
  <si>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</si>
  <si>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</si>
  <si>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</si>
  <si>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</si>
  <si>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</si>
  <si>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</si>
  <si>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</si>
  <si>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</si>
  <si>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</si>
  <si>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</si>
  <si>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</si>
  <si>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</si>
  <si>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</si>
  <si>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</si>
  <si>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</si>
  <si>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</si>
  <si>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</si>
  <si>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</si>
  <si>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</si>
  <si>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</si>
  <si>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</si>
  <si>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</si>
  <si>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</si>
  <si>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</si>
  <si>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</si>
  <si>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</si>
  <si>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</si>
  <si>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</si>
  <si>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</si>
  <si>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</si>
  <si>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</si>
  <si>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</si>
  <si>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</si>
  <si>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</si>
  <si>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</si>
  <si>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</si>
  <si>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</si>
  <si>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</si>
  <si>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</si>
  <si>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</si>
  <si>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</si>
  <si>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</si>
  <si>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</si>
  <si>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</si>
  <si>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</si>
  <si>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</si>
  <si>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</si>
  <si>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</si>
  <si>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</si>
  <si>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</si>
  <si>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</si>
  <si>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</si>
  <si>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</si>
  <si>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</si>
  <si>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</si>
  <si>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</si>
  <si>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</si>
  <si>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</si>
  <si>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</si>
  <si>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</si>
  <si>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</si>
  <si>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</si>
  <si>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</si>
  <si>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</si>
  <si>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</si>
  <si>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</si>
  <si>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</si>
  <si>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</si>
  <si>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</si>
  <si>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</si>
  <si>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</si>
  <si>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</si>
  <si>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</si>
  <si>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</si>
  <si>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</si>
  <si>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</si>
  <si>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</si>
  <si>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</si>
  <si>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</si>
  <si>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</si>
  <si>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</si>
  <si>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</si>
  <si>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</si>
  <si>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</si>
  <si>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</si>
  <si>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</si>
  <si>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</si>
  <si>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</si>
  <si>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</si>
  <si>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</si>
  <si>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</si>
  <si>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</si>
  <si>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</si>
  <si>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</si>
  <si>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</si>
  <si>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</si>
  <si>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</si>
  <si>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</si>
  <si>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</si>
  <si>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</si>
  <si>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</si>
  <si>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</si>
  <si>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</si>
  <si>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</si>
  <si>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</si>
  <si>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</si>
  <si>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</si>
  <si>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</si>
  <si>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</si>
  <si>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</si>
  <si>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</si>
  <si>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</si>
  <si>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</si>
  <si>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</si>
  <si>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</si>
  <si>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</si>
  <si>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</si>
  <si>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</si>
  <si>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</si>
  <si>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</si>
  <si>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</si>
  <si>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</si>
  <si>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</si>
  <si>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</si>
  <si>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</si>
  <si>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</si>
  <si>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</si>
  <si>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</si>
  <si>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</si>
  <si>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</si>
  <si>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</si>
  <si>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</si>
  <si>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</si>
  <si>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</si>
  <si>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</si>
  <si>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</si>
  <si>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</si>
  <si>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</si>
  <si>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</si>
  <si>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</si>
  <si>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</si>
  <si>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</si>
  <si>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</si>
  <si>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</si>
  <si>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</si>
  <si>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</si>
  <si>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</si>
  <si>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</si>
  <si>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</si>
  <si>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</si>
  <si>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</si>
  <si>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</si>
  <si>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</si>
  <si>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</si>
  <si>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</si>
  <si>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</si>
  <si>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</si>
  <si>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</si>
  <si>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</si>
  <si>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</si>
  <si>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</si>
  <si>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</si>
  <si>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</si>
  <si>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</si>
  <si>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</si>
  <si>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</si>
  <si>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</si>
  <si>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</si>
  <si>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</si>
  <si>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</si>
  <si>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</si>
  <si>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</si>
  <si>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</si>
  <si>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</si>
  <si>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</si>
  <si>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</si>
  <si>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</si>
  <si>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</si>
  <si>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</si>
  <si>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</si>
  <si>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</si>
  <si>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</si>
  <si>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</si>
  <si>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</si>
  <si>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</si>
  <si>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</si>
  <si>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</si>
  <si>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</si>
  <si>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</si>
  <si>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</si>
  <si>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</si>
  <si>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</si>
  <si>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</si>
  <si>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</si>
  <si>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</si>
  <si>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</si>
  <si>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</si>
  <si>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</si>
  <si>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</si>
  <si>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</si>
  <si>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</si>
  <si>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</si>
  <si>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</si>
  <si>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</si>
  <si>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</si>
  <si>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</si>
  <si>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</si>
  <si>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</si>
  <si>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</si>
  <si>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</si>
  <si>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</si>
  <si>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</si>
  <si>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</si>
  <si>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</si>
  <si>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</si>
  <si>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</si>
  <si>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</si>
  <si>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</si>
  <si>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</si>
  <si>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</si>
  <si>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</si>
  <si>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</si>
  <si>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</si>
  <si>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</si>
  <si>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</si>
  <si>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</si>
  <si>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</si>
  <si>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</si>
  <si>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</si>
  <si>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</si>
  <si>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</si>
  <si>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</si>
  <si>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</si>
  <si>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</si>
  <si>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</si>
  <si>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</si>
  <si>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</si>
  <si>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</si>
  <si>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</si>
  <si>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</si>
  <si>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</si>
  <si>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</si>
  <si>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</si>
  <si>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</si>
  <si>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</si>
  <si>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</si>
  <si>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</si>
  <si>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</si>
  <si>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</si>
  <si>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</si>
  <si>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</si>
  <si>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</si>
  <si>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</si>
  <si>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</si>
  <si>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</si>
  <si>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</si>
  <si>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</si>
  <si>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</si>
  <si>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</si>
  <si>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</si>
  <si>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</si>
  <si>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</si>
  <si>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</si>
  <si>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</si>
  <si>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</si>
  <si>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</si>
  <si>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</si>
  <si>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</si>
  <si>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</si>
  <si>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</si>
  <si>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</si>
  <si>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</si>
  <si>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</si>
  <si>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</si>
  <si>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</si>
  <si>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</si>
  <si>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</si>
  <si>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</si>
  <si>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</si>
  <si>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</si>
  <si>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</si>
  <si>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</si>
  <si>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</si>
  <si>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</si>
  <si>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</si>
  <si>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</si>
  <si>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</si>
  <si>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</si>
  <si>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</si>
  <si>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</si>
  <si>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</si>
  <si>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</si>
  <si>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</si>
  <si>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</si>
  <si>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</si>
  <si>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</si>
  <si>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</si>
  <si>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</si>
  <si>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</si>
  <si>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</si>
  <si>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</si>
  <si>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</si>
  <si>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</si>
  <si>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</si>
  <si>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</si>
  <si>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</si>
  <si>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</si>
  <si>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</si>
  <si>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</si>
  <si>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</si>
  <si>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</si>
  <si>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</si>
  <si>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</si>
  <si>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</si>
  <si>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</si>
  <si>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</si>
  <si>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</si>
  <si>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</si>
  <si>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</si>
  <si>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</si>
  <si>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</si>
  <si>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</si>
  <si>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</si>
  <si>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</si>
  <si>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</si>
  <si>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</si>
  <si>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</si>
  <si>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</si>
  <si>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</si>
  <si>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</si>
  <si>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</si>
  <si>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</si>
  <si>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</si>
  <si>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</si>
  <si>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</si>
  <si>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</si>
  <si>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</si>
  <si>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</si>
  <si>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</si>
  <si>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</si>
  <si>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</si>
  <si>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</si>
  <si>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</si>
  <si>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</si>
  <si>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</si>
  <si>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</si>
  <si>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</si>
  <si>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</si>
  <si>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</si>
  <si>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</si>
  <si>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</si>
  <si>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</si>
  <si>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</si>
  <si>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</si>
  <si>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</si>
  <si>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</si>
  <si>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</si>
  <si>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</si>
  <si>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</si>
  <si>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</si>
  <si>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</si>
  <si>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</si>
  <si>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</si>
  <si>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</si>
  <si>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</si>
  <si>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</si>
  <si>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</si>
  <si>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</si>
  <si>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</si>
  <si>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</si>
  <si>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</si>
  <si>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</si>
  <si>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</si>
  <si>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</si>
  <si>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</si>
  <si>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</si>
  <si>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</si>
  <si>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</si>
  <si>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</si>
  <si>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</si>
  <si>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</si>
  <si>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</si>
  <si>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</si>
  <si>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</si>
  <si>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</si>
  <si>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</si>
  <si>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</si>
  <si>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</si>
  <si>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</si>
  <si>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</si>
  <si>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</si>
  <si>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</si>
  <si>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</si>
  <si>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</si>
  <si>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</si>
  <si>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</si>
  <si>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</si>
  <si>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</si>
  <si>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</si>
  <si>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</si>
  <si>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</si>
  <si>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</si>
  <si>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</si>
  <si>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</si>
  <si>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</si>
  <si>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</si>
  <si>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</si>
  <si>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</si>
  <si>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</si>
  <si>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</si>
  <si>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</si>
  <si>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</si>
  <si>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</si>
  <si>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</si>
  <si>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</si>
  <si>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</si>
  <si>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</si>
  <si>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</si>
  <si>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</si>
  <si>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</si>
  <si>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</si>
  <si>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</si>
  <si>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</si>
  <si>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</si>
  <si>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</si>
  <si>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</si>
  <si>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</si>
  <si>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</si>
  <si>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</si>
  <si>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</si>
  <si>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</si>
  <si>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</si>
  <si>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</si>
  <si>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</si>
  <si>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</si>
  <si>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</si>
  <si>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</si>
  <si>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</si>
  <si>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</si>
  <si>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</si>
  <si>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</si>
  <si>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</si>
  <si>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</si>
  <si>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</si>
  <si>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</si>
  <si>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</si>
  <si>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</si>
  <si>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</si>
  <si>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</si>
  <si>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</si>
  <si>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</si>
  <si>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</si>
  <si>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</si>
  <si>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</si>
  <si>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</si>
  <si>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</si>
  <si>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</si>
  <si>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</si>
  <si>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</si>
  <si>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</si>
  <si>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</si>
  <si>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</si>
  <si>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</si>
  <si>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</si>
  <si>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</si>
  <si>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</si>
  <si>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</si>
  <si>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</si>
  <si>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</si>
  <si>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</si>
  <si>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</si>
  <si>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</si>
  <si>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</si>
  <si>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</si>
  <si>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</si>
  <si>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</si>
  <si>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</si>
  <si>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</si>
  <si>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</si>
  <si>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</si>
  <si>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</si>
  <si>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</si>
  <si>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</si>
  <si>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</si>
  <si>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</si>
  <si>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</si>
  <si>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</si>
  <si>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</si>
  <si>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</si>
  <si>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</si>
  <si>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</si>
  <si>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</si>
  <si>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</si>
  <si>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</si>
  <si>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</si>
  <si>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</si>
  <si>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</si>
  <si>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</si>
  <si>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</si>
  <si>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</si>
  <si>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</si>
  <si>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</si>
  <si>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</si>
  <si>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</si>
  <si>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</si>
  <si>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</si>
  <si>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</si>
  <si>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</si>
  <si>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</si>
  <si>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</si>
  <si>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</si>
  <si>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</si>
  <si>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</si>
  <si>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</si>
  <si>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</si>
  <si>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</si>
  <si>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</si>
  <si>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</si>
  <si>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</si>
  <si>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</si>
  <si>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</si>
  <si>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</si>
  <si>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</si>
  <si>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</si>
  <si>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</si>
  <si>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</si>
  <si>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</si>
  <si>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</si>
  <si>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</si>
  <si>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</si>
  <si>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</si>
  <si>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</si>
  <si>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</si>
  <si>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</si>
  <si>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</si>
  <si>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</si>
  <si>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</si>
  <si>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</si>
  <si>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</si>
  <si>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</si>
  <si>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</si>
  <si>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</si>
  <si>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</si>
  <si>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</si>
  <si>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</si>
  <si>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</si>
  <si>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</si>
  <si>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</si>
  <si>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</si>
  <si>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</si>
  <si>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</si>
  <si>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</si>
  <si>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</si>
  <si>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</si>
  <si>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</si>
  <si>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</si>
  <si>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</si>
  <si>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</si>
  <si>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</si>
  <si>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</si>
  <si>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</si>
  <si>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</si>
  <si>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</si>
  <si>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</si>
  <si>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</si>
  <si>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</si>
  <si>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</si>
  <si>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</si>
  <si>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</si>
  <si>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</si>
  <si>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</si>
  <si>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</si>
  <si>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</si>
  <si>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</si>
  <si>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</si>
  <si>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</si>
  <si>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</si>
  <si>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</si>
  <si>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</si>
  <si>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</si>
  <si>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</si>
  <si>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</si>
  <si>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</si>
  <si>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</si>
  <si>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</si>
  <si>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</si>
  <si>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</si>
  <si>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</si>
  <si>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</si>
  <si>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</si>
  <si>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</si>
  <si>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</si>
  <si>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</si>
  <si>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</si>
  <si>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</si>
  <si>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</si>
  <si>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</si>
  <si>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</si>
  <si>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</si>
  <si>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</si>
  <si>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</si>
  <si>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</si>
  <si>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</si>
  <si>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</si>
  <si>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</si>
  <si>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</si>
  <si>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</si>
  <si>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</si>
  <si>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</si>
  <si>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</si>
  <si>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</si>
  <si>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</si>
  <si>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</si>
  <si>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</si>
  <si>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</si>
  <si>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</si>
  <si>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</si>
  <si>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</si>
  <si>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</si>
  <si>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</si>
  <si>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</si>
  <si>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</si>
  <si>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</si>
  <si>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</si>
  <si>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</si>
  <si>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</si>
  <si>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</si>
  <si>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</si>
  <si>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</si>
  <si>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</si>
  <si>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</si>
  <si>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</si>
  <si>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</si>
  <si>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</si>
  <si>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</si>
  <si>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</si>
  <si>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</si>
  <si>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</si>
  <si>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</si>
  <si>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</si>
  <si>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</si>
  <si>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</si>
  <si>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</si>
  <si>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</si>
  <si>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</si>
  <si>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</si>
  <si>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</si>
  <si>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</si>
  <si>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</si>
  <si>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</si>
  <si>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</si>
  <si>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</si>
  <si>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</si>
  <si>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</si>
  <si>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</si>
  <si>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</si>
  <si>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</si>
  <si>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</si>
  <si>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</si>
  <si>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</si>
  <si>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</si>
  <si>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</si>
  <si>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</si>
  <si>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</si>
  <si>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</si>
  <si>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</si>
  <si>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</si>
  <si>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</si>
  <si>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</si>
  <si>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</si>
  <si>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</si>
  <si>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</si>
  <si>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</si>
  <si>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</si>
  <si>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</si>
  <si>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</si>
  <si>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</si>
  <si>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</si>
  <si>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</si>
  <si>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</si>
  <si>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</si>
  <si>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</si>
  <si>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</si>
  <si>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</si>
  <si>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</si>
  <si>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</si>
  <si>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</si>
  <si>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</si>
  <si>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</si>
  <si>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</si>
  <si>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</si>
  <si>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</si>
  <si>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</si>
  <si>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</si>
  <si>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</si>
  <si>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</si>
  <si>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</si>
  <si>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</si>
  <si>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</si>
  <si>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</si>
  <si>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</si>
  <si>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</si>
  <si>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</si>
  <si>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</si>
  <si>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</si>
  <si>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</si>
  <si>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</si>
  <si>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</si>
  <si>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</si>
  <si>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</si>
  <si>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</si>
  <si>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</si>
  <si>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</si>
  <si>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</si>
  <si>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</si>
  <si>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</si>
  <si>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</si>
  <si>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</si>
  <si>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</si>
  <si>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</si>
  <si>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</si>
  <si>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</si>
  <si>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</si>
  <si>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</si>
  <si>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</si>
  <si>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</si>
  <si>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</si>
  <si>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</si>
  <si>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</si>
  <si>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</si>
  <si>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</si>
  <si>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</si>
  <si>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</si>
  <si>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</si>
  <si>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</si>
  <si>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</si>
  <si>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</si>
  <si>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</si>
  <si>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</si>
  <si>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</si>
  <si>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</si>
  <si>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</si>
  <si>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</si>
  <si>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</si>
  <si>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</si>
  <si>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</si>
  <si>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</si>
  <si>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</si>
  <si>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</si>
  <si>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</si>
  <si>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</si>
  <si>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</si>
  <si>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</si>
  <si>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</si>
  <si>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</si>
  <si>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</si>
  <si>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</si>
  <si>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</si>
  <si>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</si>
  <si>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</si>
  <si>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</si>
  <si>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</si>
  <si>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</si>
  <si>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</si>
  <si>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</si>
  <si>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</si>
  <si>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</si>
  <si>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</si>
  <si>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</si>
  <si>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</si>
  <si>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</si>
  <si>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</si>
  <si>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</si>
  <si>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</si>
  <si>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</si>
  <si>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</si>
  <si>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</si>
  <si>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</si>
  <si>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</si>
  <si>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</si>
  <si>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</si>
  <si>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</si>
  <si>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</si>
  <si>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</si>
  <si>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</si>
  <si>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</si>
  <si>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</si>
  <si>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</si>
  <si>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</si>
  <si>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</si>
  <si>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</si>
  <si>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</si>
  <si>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</si>
  <si>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</si>
  <si>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</si>
  <si>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</si>
  <si>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</si>
  <si>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</si>
  <si>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</si>
  <si>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</si>
  <si>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</si>
  <si>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</si>
  <si>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</si>
  <si>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</si>
  <si>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</si>
  <si>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</si>
  <si>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</si>
  <si>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</si>
  <si>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</si>
  <si>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</si>
  <si>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</si>
  <si>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</si>
  <si>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</si>
  <si>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</si>
  <si>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</si>
  <si>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</si>
  <si>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</si>
  <si>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</si>
  <si>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</si>
  <si>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</si>
  <si>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</si>
  <si>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</si>
  <si>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</si>
  <si>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</si>
  <si>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</si>
  <si>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</si>
  <si>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</si>
  <si>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</si>
  <si>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</si>
  <si>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</si>
  <si>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</si>
  <si>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</si>
  <si>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</si>
  <si>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</si>
  <si>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</si>
  <si>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</si>
  <si>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</si>
  <si>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</si>
  <si>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</si>
  <si>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</si>
  <si>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</si>
  <si>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</si>
  <si>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</si>
  <si>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</si>
  <si>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</si>
  <si>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</si>
  <si>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</si>
  <si>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</si>
  <si>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</si>
  <si>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</si>
  <si>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</si>
  <si>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</si>
  <si>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</si>
  <si>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</si>
  <si>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</si>
  <si>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</si>
  <si>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</si>
  <si>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</si>
  <si>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</si>
  <si>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</si>
  <si>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</si>
  <si>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</si>
  <si>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</si>
  <si>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</si>
  <si>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</si>
  <si>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</si>
  <si>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</si>
  <si>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</si>
  <si>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</si>
  <si>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</si>
  <si>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</si>
  <si>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</si>
  <si>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</si>
  <si>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</si>
  <si>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</si>
  <si>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</si>
  <si>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</si>
  <si>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</si>
  <si>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</si>
  <si>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</si>
  <si>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</si>
  <si>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</si>
  <si>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</si>
  <si>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</si>
  <si>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</si>
  <si>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</si>
  <si>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</si>
  <si>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</si>
  <si>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</si>
  <si>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</si>
  <si>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</si>
  <si>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</si>
  <si>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</si>
  <si>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</si>
  <si>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</si>
  <si>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</si>
  <si>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</si>
  <si>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</si>
  <si>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</si>
  <si>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</si>
  <si>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</si>
  <si>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</si>
  <si>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</si>
  <si>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</si>
  <si>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</si>
  <si>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</si>
  <si>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</si>
  <si>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</si>
  <si>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</si>
  <si>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</si>
  <si>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</si>
  <si>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</si>
  <si>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</si>
  <si>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</si>
  <si>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</si>
  <si>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</si>
  <si>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</si>
  <si>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</si>
  <si>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</si>
  <si>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</si>
  <si>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</si>
  <si>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</si>
  <si>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</si>
  <si>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</si>
  <si>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</si>
  <si>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</si>
  <si>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</si>
  <si>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</si>
  <si>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</si>
  <si>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</si>
  <si>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</si>
  <si>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</si>
  <si>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</si>
  <si>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</si>
  <si>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</si>
  <si>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</si>
  <si>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</si>
  <si>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</si>
  <si>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</si>
  <si>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</si>
  <si>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</si>
  <si>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</si>
  <si>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</si>
  <si>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</si>
  <si>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</si>
  <si>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</si>
  <si>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</si>
  <si>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</si>
  <si>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</si>
  <si>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</si>
  <si>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</si>
  <si>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</si>
  <si>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</si>
  <si>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</si>
  <si>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</si>
  <si>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</si>
  <si>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</si>
  <si>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</si>
  <si>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</si>
  <si>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</si>
  <si>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</si>
  <si>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</si>
  <si>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</si>
  <si>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</si>
  <si>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</si>
  <si>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</si>
  <si>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</si>
  <si>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</si>
  <si>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</si>
  <si>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</si>
  <si>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</si>
  <si>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</si>
  <si>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</si>
  <si>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</si>
  <si>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</si>
  <si>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</si>
  <si>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</si>
  <si>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</si>
  <si>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</si>
  <si>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</si>
  <si>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</si>
  <si>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</si>
  <si>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</si>
  <si>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</si>
  <si>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</si>
  <si>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</si>
  <si>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</si>
  <si>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</si>
  <si>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</si>
  <si>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</si>
  <si>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</si>
  <si>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</si>
  <si>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</si>
  <si>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</si>
  <si>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</si>
  <si>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</si>
  <si>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</si>
  <si>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</si>
  <si>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</si>
  <si>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</si>
  <si>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</si>
  <si>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</si>
  <si>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</si>
  <si>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</si>
  <si>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</si>
  <si>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</si>
  <si>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</si>
  <si>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</si>
  <si>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</si>
  <si>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</si>
  <si>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</si>
  <si>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</si>
  <si>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</si>
  <si>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</si>
  <si>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</si>
  <si>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</si>
  <si>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</si>
  <si>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</si>
  <si>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</si>
  <si>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</si>
  <si>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</si>
  <si>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</si>
  <si>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</si>
  <si>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</si>
  <si>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</si>
  <si>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</si>
  <si>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</si>
  <si>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</si>
  <si>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</si>
  <si>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</si>
  <si>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</si>
  <si>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</si>
  <si>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</si>
  <si>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</si>
  <si>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</si>
  <si>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</si>
  <si>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</si>
  <si>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</si>
  <si>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</si>
  <si>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</si>
  <si>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</si>
  <si>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</si>
  <si>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</si>
  <si>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</si>
  <si>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</si>
  <si>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</si>
  <si>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</si>
  <si>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</si>
  <si>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</si>
  <si>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</si>
  <si>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</si>
  <si>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</si>
  <si>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</si>
  <si>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</si>
  <si>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</si>
  <si>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</si>
  <si>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</si>
  <si>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</si>
  <si>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</si>
  <si>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</si>
  <si>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</si>
  <si>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</si>
  <si>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</si>
  <si>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</si>
  <si>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</si>
  <si>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</si>
  <si>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</si>
  <si>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</si>
  <si>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</si>
  <si>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</si>
  <si>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</si>
  <si>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</si>
  <si>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</si>
  <si>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</si>
  <si>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</si>
  <si>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</si>
  <si>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</si>
  <si>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</si>
  <si>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</si>
  <si>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</si>
  <si>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</si>
  <si>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</si>
  <si>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</si>
  <si>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</si>
  <si>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</si>
  <si>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</si>
  <si>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</si>
  <si>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</si>
  <si>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</si>
  <si>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</si>
  <si>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</si>
  <si>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</si>
  <si>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</si>
  <si>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</si>
  <si>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</si>
  <si>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</si>
  <si>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</si>
  <si>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</si>
  <si>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</si>
  <si>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</si>
  <si>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</si>
  <si>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</si>
  <si>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</si>
  <si>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</si>
  <si>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</si>
  <si>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</si>
  <si>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</si>
  <si>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</si>
  <si>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</si>
  <si>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</si>
  <si>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</si>
  <si>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</si>
  <si>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</si>
  <si>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</si>
  <si>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</si>
  <si>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</si>
  <si>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</si>
  <si>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</si>
  <si>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</si>
  <si>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</si>
  <si>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</si>
  <si>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</si>
  <si>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</si>
  <si>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</si>
  <si>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</si>
  <si>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</si>
  <si>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</si>
  <si>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</si>
  <si>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</si>
  <si>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</si>
  <si>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</si>
  <si>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</si>
  <si>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</si>
  <si>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</si>
  <si>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</si>
  <si>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</si>
  <si>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</si>
  <si>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</si>
  <si>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</si>
  <si>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</si>
  <si>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</si>
  <si>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</si>
  <si>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</si>
  <si>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</si>
  <si>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</si>
  <si>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</si>
  <si>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</si>
  <si>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</si>
  <si>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</si>
  <si>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</si>
  <si>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</si>
  <si>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</si>
  <si>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</si>
  <si>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</si>
  <si>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</si>
  <si>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</si>
  <si>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</si>
  <si>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</si>
  <si>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</si>
  <si>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</si>
  <si>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</si>
  <si>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</si>
  <si>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</si>
  <si>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</si>
  <si>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</si>
  <si>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</si>
  <si>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</si>
  <si>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</si>
  <si>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</si>
  <si>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</si>
  <si>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</si>
  <si>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</si>
  <si>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</si>
  <si>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</si>
  <si>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</si>
  <si>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</si>
  <si>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</si>
  <si>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</si>
  <si>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</si>
  <si>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</si>
  <si>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</si>
  <si>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</si>
  <si>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</si>
  <si>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</si>
  <si>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</si>
  <si>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</si>
  <si>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</si>
  <si>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</si>
  <si>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</si>
  <si>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</si>
  <si>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</si>
  <si>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</si>
  <si>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</si>
  <si>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</si>
  <si>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</si>
  <si>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</si>
  <si>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</si>
  <si>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</si>
  <si>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</si>
  <si>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</si>
  <si>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</si>
  <si>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</si>
  <si>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</si>
  <si>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</si>
  <si>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</si>
  <si>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</si>
  <si>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</si>
  <si>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</si>
  <si>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</si>
  <si>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</si>
  <si>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</si>
  <si>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</si>
  <si>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</si>
  <si>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</si>
  <si>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</si>
  <si>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</si>
  <si>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</si>
  <si>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</si>
  <si>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</si>
  <si>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</si>
  <si>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</si>
  <si>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</si>
  <si>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</si>
  <si>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</si>
  <si>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</si>
  <si>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</si>
  <si>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</si>
  <si>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</si>
  <si>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</si>
  <si>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</si>
  <si>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</si>
  <si>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</si>
  <si>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</si>
  <si>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</si>
  <si>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</si>
  <si>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</si>
  <si>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</si>
  <si>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</si>
  <si>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</si>
  <si>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</si>
  <si>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</si>
  <si>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</si>
  <si>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</si>
  <si>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</si>
  <si>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</si>
  <si>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</si>
  <si>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</si>
  <si>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</si>
  <si>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</si>
  <si>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</si>
  <si>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</si>
  <si>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</si>
  <si>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</si>
  <si>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</si>
  <si>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</si>
  <si>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</si>
  <si>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</si>
  <si>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</si>
  <si>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</si>
  <si>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</si>
  <si>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</si>
  <si>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</si>
  <si>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</si>
  <si>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</si>
  <si>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</si>
  <si>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</si>
  <si>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</si>
  <si>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</si>
  <si>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</si>
  <si>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</si>
  <si>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</si>
  <si>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</si>
  <si>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</si>
  <si>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</si>
  <si>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</si>
  <si>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</si>
  <si>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</si>
  <si>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</si>
  <si>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</si>
  <si>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</si>
  <si>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</si>
  <si>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</si>
  <si>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</si>
  <si>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</si>
  <si>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</si>
  <si>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</si>
  <si>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</si>
  <si>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</si>
  <si>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</si>
  <si>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</si>
  <si>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</si>
  <si>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</si>
  <si>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</si>
  <si>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</si>
  <si>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</si>
  <si>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</si>
  <si>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</si>
  <si>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</si>
  <si>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</si>
  <si>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</si>
  <si>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</si>
  <si>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</si>
  <si>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</si>
  <si>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</si>
  <si>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</si>
  <si>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</si>
  <si>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</si>
  <si>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</si>
  <si>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</si>
  <si>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</si>
  <si>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</si>
  <si>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</si>
  <si>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</si>
  <si>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</si>
  <si>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</si>
  <si>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</si>
  <si>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</si>
  <si>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</si>
  <si>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</si>
  <si>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</si>
  <si>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</si>
  <si>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</si>
  <si>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</si>
  <si>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</si>
  <si>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</si>
  <si>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</si>
  <si>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</si>
  <si>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</si>
  <si>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</si>
  <si>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</si>
  <si>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</si>
  <si>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</si>
  <si>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</si>
  <si>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</si>
  <si>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</si>
  <si>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</si>
  <si>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</si>
  <si>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</si>
  <si>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</si>
  <si>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</si>
  <si>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</si>
  <si>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</si>
  <si>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</si>
  <si>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</si>
  <si>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</si>
  <si>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</si>
  <si>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</si>
  <si>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</si>
  <si>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</si>
  <si>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</si>
  <si>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</si>
  <si>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</si>
  <si>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</si>
  <si>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</si>
  <si>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</si>
  <si>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</si>
  <si>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</si>
  <si>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</si>
  <si>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</si>
  <si>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</si>
  <si>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</si>
  <si>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</si>
  <si>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</si>
  <si>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</si>
  <si>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</si>
  <si>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</si>
  <si>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</si>
  <si>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</si>
  <si>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</si>
  <si>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</si>
  <si>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</si>
  <si>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</si>
  <si>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</si>
  <si>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</si>
  <si>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</si>
  <si>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</si>
  <si>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</si>
  <si>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</si>
  <si>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</si>
  <si>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</si>
  <si>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</si>
  <si>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</si>
  <si>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</si>
  <si>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</si>
  <si>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</si>
  <si>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</si>
  <si>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</si>
  <si>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</si>
  <si>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</si>
  <si>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</si>
  <si>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</si>
  <si>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</si>
  <si>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</si>
  <si>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</si>
  <si>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</si>
  <si>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</si>
  <si>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</si>
  <si>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</si>
  <si>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</si>
  <si>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</si>
  <si>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</si>
  <si>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</si>
  <si>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</si>
  <si>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</si>
  <si>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</si>
  <si>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</si>
  <si>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</si>
  <si>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</si>
  <si>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</si>
  <si>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</si>
  <si>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</si>
  <si>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</si>
  <si>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</si>
  <si>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</si>
  <si>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</si>
  <si>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</si>
  <si>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</si>
  <si>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</si>
  <si>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</si>
  <si>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</si>
  <si>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</si>
  <si>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</si>
  <si>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</si>
  <si>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</si>
  <si>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</si>
  <si>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</si>
  <si>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</si>
  <si>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</si>
  <si>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</si>
  <si>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</si>
  <si>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</si>
  <si>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</si>
  <si>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</si>
  <si>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</si>
  <si>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</si>
  <si>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</si>
  <si>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</si>
  <si>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</si>
  <si>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</si>
  <si>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</si>
  <si>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</si>
  <si>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</si>
  <si>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</si>
  <si>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</si>
  <si>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</si>
  <si>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</si>
  <si>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</si>
  <si>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</si>
  <si>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</si>
  <si>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</si>
  <si>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</si>
  <si>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</si>
  <si>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</si>
  <si>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</si>
  <si>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</si>
  <si>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</si>
  <si>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</si>
  <si>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</si>
  <si>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</si>
  <si>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</si>
  <si>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</si>
  <si>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</si>
  <si>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</si>
  <si>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</si>
  <si>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</si>
  <si>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</si>
  <si>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</si>
  <si>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</si>
  <si>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</si>
  <si>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</si>
  <si>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</si>
  <si>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</si>
  <si>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</si>
  <si>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</si>
  <si>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</si>
  <si>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</si>
  <si>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</si>
  <si>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</si>
  <si>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</si>
  <si>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</si>
  <si>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</si>
  <si>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</si>
  <si>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</si>
  <si>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</si>
  <si>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</si>
  <si>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</si>
  <si>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</si>
  <si>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</si>
  <si>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</si>
  <si>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</si>
  <si>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</si>
  <si>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</si>
  <si>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</si>
  <si>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</si>
  <si>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</si>
  <si>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</si>
  <si>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</si>
  <si>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</si>
  <si>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</si>
  <si>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</si>
  <si>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</si>
  <si>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</si>
  <si>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</si>
  <si>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</si>
  <si>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</si>
  <si>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</si>
  <si>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</si>
  <si>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</si>
  <si>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</si>
  <si>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</si>
  <si>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</si>
  <si>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</si>
  <si>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</si>
  <si>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</si>
  <si>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</si>
  <si>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</si>
  <si>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</si>
  <si>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</si>
  <si>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</si>
  <si>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</si>
  <si>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</si>
  <si>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</si>
  <si>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</si>
  <si>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</si>
  <si>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</si>
  <si>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</si>
  <si>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</si>
  <si>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</si>
  <si>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</si>
  <si>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</si>
  <si>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</si>
  <si>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</si>
  <si>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</si>
  <si>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</si>
  <si>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</si>
  <si>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</si>
  <si>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</si>
  <si>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</si>
  <si>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</si>
  <si>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</si>
  <si>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</si>
  <si>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</si>
  <si>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</si>
  <si>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</si>
  <si>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</si>
  <si>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</si>
  <si>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</si>
  <si>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</si>
  <si>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</si>
  <si>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</si>
  <si>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</si>
  <si>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</si>
  <si>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</si>
  <si>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</si>
  <si>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</si>
  <si>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</si>
  <si>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</si>
  <si>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</si>
  <si>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</si>
  <si>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</si>
  <si>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</si>
  <si>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</si>
  <si>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</si>
  <si>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</si>
  <si>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</si>
  <si>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</si>
  <si>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</si>
  <si>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</si>
  <si>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</si>
  <si>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</si>
  <si>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</si>
  <si>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</si>
  <si>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</si>
  <si>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</si>
  <si>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</si>
  <si>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</si>
  <si>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</si>
  <si>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</si>
  <si>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</si>
  <si>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</si>
  <si>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</si>
  <si>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</si>
  <si>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</si>
  <si>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</si>
  <si>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</si>
  <si>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</si>
  <si>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</si>
  <si>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</si>
  <si>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</si>
  <si>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</si>
  <si>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</si>
  <si>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</si>
  <si>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</si>
  <si>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</si>
  <si>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</si>
  <si>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</si>
  <si>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</si>
  <si>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</si>
  <si>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</si>
  <si>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</si>
  <si>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</si>
  <si>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</si>
  <si>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</si>
  <si>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</si>
  <si>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</si>
  <si>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</si>
  <si>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</si>
  <si>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</si>
  <si>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</si>
  <si>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</si>
  <si>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</si>
  <si>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</si>
  <si>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</si>
  <si>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</si>
  <si>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</si>
  <si>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</si>
  <si>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</si>
  <si>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</si>
  <si>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</si>
  <si>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</si>
  <si>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</si>
  <si>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</si>
  <si>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</si>
  <si>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</si>
  <si>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</si>
  <si>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</si>
  <si>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</si>
  <si>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</si>
  <si>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</si>
  <si>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</si>
  <si>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</si>
  <si>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</si>
  <si>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</si>
  <si>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</si>
  <si>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</si>
  <si>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</si>
  <si>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</si>
  <si>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</si>
  <si>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</si>
  <si>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</si>
  <si>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</si>
  <si>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</si>
  <si>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</si>
  <si>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</si>
  <si>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</si>
  <si>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</si>
  <si>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</si>
  <si>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</si>
  <si>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</si>
  <si>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</si>
  <si>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</si>
  <si>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</si>
  <si>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</si>
  <si>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</si>
  <si>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</si>
  <si>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</si>
  <si>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</si>
  <si>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</si>
  <si>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</si>
  <si>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</si>
  <si>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</si>
  <si>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</si>
  <si>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</si>
  <si>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</si>
  <si>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</si>
  <si>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</si>
  <si>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</si>
  <si>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</si>
  <si>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</si>
  <si>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</si>
  <si>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</si>
  <si>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</si>
  <si>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</si>
  <si>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</si>
  <si>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</si>
  <si>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</si>
  <si>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</si>
  <si>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</si>
  <si>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</si>
  <si>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</si>
  <si>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</si>
  <si>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</si>
  <si>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</si>
  <si>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</si>
  <si>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</si>
  <si>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</si>
  <si>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</si>
  <si>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</si>
  <si>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</si>
  <si>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</si>
  <si>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</si>
  <si>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</si>
  <si>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</si>
  <si>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</si>
  <si>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</si>
  <si>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</si>
  <si>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</si>
  <si>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</si>
  <si>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</si>
  <si>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</si>
  <si>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</si>
  <si>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</si>
  <si>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</si>
  <si>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</si>
  <si>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</si>
  <si>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</si>
  <si>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</si>
  <si>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</si>
  <si>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</si>
  <si>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</si>
  <si>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</si>
  <si>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</si>
  <si>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</si>
  <si>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</si>
  <si>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</si>
  <si>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</si>
  <si>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</si>
  <si>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</si>
  <si>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</si>
  <si>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</si>
  <si>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</si>
  <si>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</si>
  <si>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</si>
  <si>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</si>
  <si>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</si>
  <si>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</si>
  <si>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</si>
  <si>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</si>
  <si>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</si>
  <si>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</si>
  <si>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</si>
  <si>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</si>
  <si>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</si>
  <si>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</si>
  <si>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</si>
  <si>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</si>
  <si>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</si>
  <si>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</si>
  <si>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</si>
  <si>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</si>
  <si>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</si>
  <si>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</si>
  <si>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</si>
  <si>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</si>
  <si>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</si>
  <si>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</si>
  <si>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</si>
  <si>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</si>
  <si>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</si>
  <si>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</si>
  <si>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</si>
  <si>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</si>
  <si>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</si>
  <si>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</si>
  <si>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</si>
  <si>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</si>
  <si>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</si>
  <si>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</si>
  <si>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</si>
  <si>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</si>
  <si>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</si>
  <si>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</si>
  <si>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</si>
  <si>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</si>
  <si>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</si>
  <si>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</si>
  <si>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</si>
  <si>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</si>
  <si>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</si>
  <si>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</si>
  <si>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</si>
  <si>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</si>
  <si>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</si>
  <si>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</si>
  <si>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</si>
  <si>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</si>
  <si>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</si>
  <si>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</si>
  <si>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</si>
  <si>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</si>
  <si>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</si>
  <si>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</si>
  <si>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</si>
  <si>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</si>
  <si>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</si>
  <si>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</si>
  <si>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</si>
  <si>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</si>
  <si>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</si>
  <si>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</si>
  <si>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</si>
  <si>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</si>
  <si>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</si>
  <si>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</si>
  <si>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</si>
  <si>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</si>
  <si>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</si>
  <si>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</si>
  <si>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</si>
  <si>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</si>
  <si>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</si>
  <si>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</si>
  <si>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</si>
  <si>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</si>
  <si>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</si>
  <si>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</si>
  <si>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</si>
  <si>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</si>
  <si>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</si>
  <si>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</si>
  <si>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</si>
  <si>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</si>
  <si>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</si>
  <si>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</si>
  <si>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</si>
  <si>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</si>
  <si>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</si>
  <si>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</si>
  <si>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</si>
  <si>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</si>
  <si>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</si>
  <si>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</si>
  <si>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</si>
  <si>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</si>
  <si>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</si>
  <si>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</si>
  <si>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</si>
  <si>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</si>
  <si>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</si>
  <si>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</si>
  <si>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</si>
  <si>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</si>
  <si>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</si>
  <si>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</si>
  <si>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</si>
  <si>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</si>
  <si>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</si>
  <si>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</si>
  <si>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</si>
  <si>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</si>
  <si>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</si>
  <si>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</si>
  <si>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</si>
  <si>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</si>
  <si>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</si>
  <si>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</si>
  <si>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</si>
  <si>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</si>
  <si>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</si>
  <si>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</si>
  <si>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</si>
  <si>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</si>
  <si>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</si>
  <si>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</si>
  <si>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</si>
  <si>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</si>
  <si>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</si>
  <si>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</si>
  <si>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</si>
  <si>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</si>
  <si>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</si>
  <si>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</si>
  <si>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</si>
  <si>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</si>
  <si>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</si>
  <si>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</si>
  <si>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</si>
  <si>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</si>
  <si>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</si>
  <si>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</si>
  <si>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</si>
  <si>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</si>
  <si>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</si>
  <si>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</si>
  <si>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</si>
  <si>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</si>
  <si>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</si>
  <si>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</si>
  <si>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</si>
  <si>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</si>
  <si>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</si>
  <si>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</si>
  <si>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</si>
  <si>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</si>
  <si>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</si>
  <si>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</si>
  <si>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</si>
  <si>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</si>
  <si>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</si>
  <si>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</si>
  <si>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</si>
  <si>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</si>
  <si>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</si>
  <si>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</si>
  <si>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</si>
  <si>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</si>
  <si>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</si>
  <si>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</si>
  <si>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</si>
  <si>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</si>
  <si>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</si>
  <si>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</si>
  <si>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</si>
  <si>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</si>
  <si>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</si>
  <si>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</si>
  <si>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</si>
  <si>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</si>
  <si>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</si>
  <si>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</si>
  <si>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</si>
  <si>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</si>
  <si>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</si>
  <si>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</si>
  <si>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</si>
  <si>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</si>
  <si>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</si>
  <si>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</si>
  <si>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</si>
  <si>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</si>
  <si>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</si>
  <si>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</si>
  <si>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</si>
  <si>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</si>
  <si>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</si>
  <si>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</si>
  <si>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</si>
  <si>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</si>
  <si>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</si>
  <si>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</si>
  <si>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</si>
  <si>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</si>
  <si>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</si>
  <si>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</si>
  <si>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</si>
  <si>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</si>
  <si>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</si>
  <si>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</si>
  <si>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</si>
  <si>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</si>
  <si>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</si>
  <si>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</si>
  <si>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</si>
  <si>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</si>
  <si>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</si>
  <si>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</si>
  <si>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</si>
  <si>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</si>
  <si>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</si>
  <si>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</si>
  <si>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</si>
  <si>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</si>
  <si>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</si>
  <si>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</si>
  <si>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</si>
  <si>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</si>
  <si>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</si>
  <si>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</si>
  <si>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</si>
  <si>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</si>
  <si>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</si>
  <si>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</si>
  <si>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</si>
  <si>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</si>
  <si>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</si>
  <si>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</si>
  <si>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</si>
  <si>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</si>
  <si>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</si>
  <si>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</si>
  <si>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</si>
  <si>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</si>
  <si>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</si>
  <si>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</si>
  <si>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</si>
  <si>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</si>
  <si>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</si>
  <si>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</si>
  <si>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</si>
  <si>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</si>
  <si>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</si>
  <si>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</si>
  <si>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</si>
  <si>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</si>
  <si>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</si>
  <si>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</si>
  <si>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</si>
  <si>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</si>
  <si>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</si>
  <si>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</si>
  <si>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</si>
  <si>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</si>
  <si>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</si>
  <si>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</si>
  <si>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</si>
  <si>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</si>
  <si>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</si>
  <si>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</si>
  <si>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</si>
  <si>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</si>
  <si>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</si>
  <si>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</si>
  <si>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</si>
  <si>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</si>
  <si>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</si>
  <si>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</si>
  <si>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</si>
  <si>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</si>
  <si>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</si>
  <si>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</si>
  <si>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</si>
  <si>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</si>
  <si>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</si>
  <si>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</si>
  <si>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</si>
  <si>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</si>
  <si>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</si>
  <si>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</si>
  <si>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</si>
  <si>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</si>
  <si>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</si>
  <si>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</si>
  <si>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</si>
  <si>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</si>
  <si>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</si>
  <si>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</si>
  <si>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</si>
  <si>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</si>
  <si>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</si>
  <si>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</si>
  <si>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</si>
  <si>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</si>
  <si>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</si>
  <si>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</si>
  <si>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</si>
  <si>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</si>
  <si>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</si>
  <si>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</si>
  <si>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</si>
  <si>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</si>
  <si>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</si>
  <si>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</si>
  <si>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</si>
  <si>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</si>
  <si>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</si>
  <si>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</si>
  <si>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</si>
  <si>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</si>
  <si>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</si>
  <si>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</si>
  <si>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</si>
  <si>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</si>
  <si>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</si>
  <si>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</si>
  <si>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</si>
  <si>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</si>
  <si>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</si>
  <si>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</si>
  <si>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</si>
  <si>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</si>
  <si>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</si>
  <si>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</si>
  <si>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</si>
  <si>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</si>
  <si>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</si>
  <si>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</si>
  <si>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</si>
  <si>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</si>
  <si>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</si>
  <si>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</si>
  <si>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</si>
  <si>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</si>
  <si>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</si>
  <si>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</si>
  <si>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</si>
  <si>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</si>
  <si>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</si>
  <si>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</si>
  <si>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</si>
  <si>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</si>
  <si>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</si>
  <si>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</si>
  <si>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</si>
  <si>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</si>
  <si>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</si>
  <si>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</si>
  <si>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</si>
  <si>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</si>
  <si>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</si>
  <si>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</si>
  <si>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</si>
  <si>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</si>
  <si>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</si>
  <si>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</si>
  <si>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</si>
  <si>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</si>
  <si>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</si>
  <si>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</si>
  <si>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</si>
  <si>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</si>
  <si>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</si>
  <si>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</si>
  <si>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</si>
  <si>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</si>
  <si>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</si>
  <si>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</si>
  <si>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</si>
  <si>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</si>
  <si>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</si>
  <si>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</si>
  <si>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</si>
  <si>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</si>
  <si>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</si>
  <si>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</si>
  <si>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</si>
  <si>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</si>
  <si>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</si>
  <si>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</si>
  <si>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</si>
  <si>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</si>
  <si>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</si>
  <si>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</si>
  <si>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</si>
  <si>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</si>
  <si>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</si>
  <si>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</si>
  <si>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</si>
  <si>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</si>
  <si>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</si>
  <si>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</si>
  <si>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</si>
  <si>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</si>
  <si>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</si>
  <si>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</si>
  <si>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</si>
  <si>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</si>
  <si>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</si>
  <si>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</si>
  <si>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</si>
  <si>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</si>
  <si>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</si>
  <si>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</si>
  <si>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</si>
  <si>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</si>
  <si>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</si>
  <si>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</si>
  <si>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</si>
  <si>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</si>
  <si>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</si>
  <si>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</si>
  <si>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</si>
  <si>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</si>
  <si>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</si>
  <si>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</si>
  <si>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</si>
  <si>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</si>
  <si>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</si>
  <si>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</si>
  <si>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</si>
  <si>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</si>
  <si>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</si>
  <si>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</si>
  <si>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</si>
  <si>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</si>
  <si>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</si>
  <si>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</si>
  <si>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</si>
  <si>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</si>
  <si>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</si>
  <si>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</si>
  <si>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</si>
  <si>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</si>
  <si>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</si>
  <si>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</si>
  <si>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</si>
  <si>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</si>
  <si>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</si>
  <si>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</si>
  <si>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</si>
  <si>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</si>
  <si>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</si>
  <si>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</si>
  <si>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</si>
  <si>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</si>
  <si>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</si>
  <si>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</si>
  <si>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</si>
  <si>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</si>
  <si>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</si>
  <si>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</si>
  <si>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</si>
  <si>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</si>
  <si>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</si>
  <si>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</si>
  <si>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</si>
  <si>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</si>
  <si>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</si>
  <si>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</si>
  <si>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</si>
  <si>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</si>
  <si>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</si>
  <si>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</si>
  <si>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</si>
  <si>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</si>
  <si>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</si>
  <si>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</si>
  <si>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</si>
  <si>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</si>
  <si>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</si>
  <si>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</si>
  <si>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</si>
  <si>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</si>
  <si>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</si>
  <si>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</si>
  <si>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</si>
  <si>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</si>
  <si>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</si>
  <si>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</si>
  <si>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</si>
  <si>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</si>
  <si>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</si>
  <si>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</si>
  <si>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</si>
  <si>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</si>
  <si>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</si>
  <si>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</si>
  <si>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</si>
  <si>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</si>
  <si>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</si>
  <si>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</si>
  <si>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</si>
  <si>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</si>
  <si>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</si>
  <si>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</si>
  <si>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</si>
  <si>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</si>
  <si>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</si>
  <si>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</si>
  <si>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</si>
  <si>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</si>
  <si>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</si>
  <si>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</si>
  <si>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</si>
  <si>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</si>
  <si>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</si>
  <si>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</si>
  <si>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</si>
  <si>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</si>
  <si>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</si>
  <si>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</si>
  <si>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</si>
  <si>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</si>
  <si>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</si>
  <si>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</si>
  <si>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</si>
  <si>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</si>
  <si>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</si>
  <si>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</si>
  <si>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</si>
  <si>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</si>
  <si>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</si>
  <si>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</si>
  <si>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</si>
  <si>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</si>
  <si>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</si>
  <si>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</si>
  <si>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</si>
  <si>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</si>
  <si>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</si>
  <si>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</si>
  <si>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</si>
  <si>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</si>
  <si>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</si>
  <si>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</si>
  <si>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</si>
  <si>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</si>
  <si>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</si>
  <si>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</si>
  <si>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</si>
  <si>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</si>
  <si>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</si>
  <si>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</si>
  <si>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</si>
  <si>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</si>
  <si>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</si>
  <si>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</si>
  <si>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</si>
  <si>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</si>
  <si>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</si>
  <si>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</si>
  <si>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</si>
  <si>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</si>
  <si>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</si>
  <si>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</si>
  <si>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</si>
  <si>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</si>
  <si>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</si>
  <si>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</si>
  <si>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</si>
  <si>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</si>
  <si>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</si>
  <si>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</si>
  <si>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</si>
  <si>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</si>
  <si>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</si>
  <si>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</si>
  <si>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</si>
  <si>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</si>
  <si>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</si>
  <si>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</si>
  <si>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</si>
  <si>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</si>
  <si>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</si>
  <si>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</si>
  <si>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</si>
  <si>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</si>
  <si>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</si>
  <si>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</si>
  <si>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</si>
  <si>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</si>
  <si>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</si>
  <si>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</si>
  <si>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</si>
  <si>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</si>
  <si>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</si>
  <si>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</si>
  <si>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</si>
  <si>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</si>
  <si>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</si>
  <si>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</si>
  <si>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</si>
  <si>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</si>
  <si>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</si>
  <si>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</si>
  <si>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</si>
  <si>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</si>
  <si>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</si>
  <si>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</si>
  <si>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</si>
  <si>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</si>
  <si>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</si>
  <si>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</si>
  <si>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</si>
  <si>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</si>
  <si>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</si>
  <si>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</si>
  <si>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</si>
  <si>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</si>
  <si>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</si>
  <si>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</si>
  <si>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</si>
  <si>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</si>
  <si>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</si>
  <si>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</si>
  <si>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</si>
  <si>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</si>
  <si>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</si>
  <si>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</si>
  <si>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</si>
  <si>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</si>
  <si>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</si>
  <si>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</si>
  <si>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</si>
  <si>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</si>
  <si>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</si>
  <si>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</si>
  <si>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</si>
  <si>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</si>
  <si>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</si>
  <si>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</si>
  <si>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</si>
  <si>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</si>
  <si>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</si>
  <si>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</si>
  <si>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</si>
  <si>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</si>
  <si>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</si>
  <si>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</si>
  <si>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</si>
  <si>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</si>
  <si>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</si>
  <si>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</si>
  <si>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</si>
  <si>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</si>
  <si>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</si>
  <si>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</si>
  <si>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</si>
  <si>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</si>
  <si>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</si>
  <si>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</si>
  <si>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</si>
  <si>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</si>
  <si>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</si>
  <si>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</si>
  <si>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</si>
  <si>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</si>
  <si>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</si>
  <si>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</si>
  <si>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</si>
  <si>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</si>
  <si>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</si>
  <si>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</si>
  <si>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</si>
  <si>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</si>
  <si>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</si>
  <si>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</si>
  <si>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</si>
  <si>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</si>
  <si>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</si>
  <si>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</si>
  <si>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</si>
  <si>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</si>
  <si>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</si>
  <si>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</si>
  <si>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</si>
  <si>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</si>
  <si>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</si>
  <si>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</si>
  <si>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</si>
  <si>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</si>
  <si>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</si>
  <si>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</si>
  <si>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</si>
  <si>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</si>
  <si>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</si>
  <si>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</si>
  <si>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</si>
  <si>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</si>
  <si>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</si>
  <si>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</si>
  <si>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</si>
  <si>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</si>
  <si>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</si>
  <si>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</si>
  <si>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</si>
  <si>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</si>
  <si>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</si>
  <si>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</si>
  <si>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</si>
  <si>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</si>
  <si>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</si>
  <si>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</si>
  <si>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</si>
  <si>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</si>
  <si>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</si>
  <si>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</si>
  <si>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</si>
  <si>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</si>
  <si>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</si>
  <si>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</si>
  <si>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</si>
  <si>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</si>
  <si>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</si>
  <si>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</si>
  <si>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</si>
  <si>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</si>
  <si>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</si>
  <si>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</si>
  <si>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</si>
  <si>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</si>
  <si>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</si>
  <si>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</si>
  <si>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</si>
  <si>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</si>
  <si>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</si>
  <si>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</si>
  <si>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</si>
  <si>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</si>
  <si>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</si>
  <si>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</si>
  <si>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</si>
  <si>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</si>
  <si>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</si>
  <si>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</si>
  <si>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</si>
  <si>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</si>
  <si>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</si>
  <si>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</si>
  <si>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</si>
  <si>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</si>
  <si>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</si>
  <si>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</si>
  <si>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</si>
  <si>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</si>
  <si>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</si>
  <si>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</si>
  <si>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</si>
  <si>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</si>
  <si>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</si>
  <si>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</si>
  <si>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</si>
  <si>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</si>
  <si>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</si>
  <si>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</si>
  <si>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</si>
  <si>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</si>
  <si>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</si>
  <si>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</si>
  <si>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</si>
  <si>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</si>
  <si>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</si>
  <si>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</si>
  <si>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</si>
  <si>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</si>
  <si>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</si>
  <si>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</si>
  <si>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</si>
  <si>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</si>
  <si>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</si>
  <si>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</si>
  <si>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</si>
  <si>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</si>
  <si>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</si>
  <si>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</si>
  <si>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</si>
  <si>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</si>
  <si>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</si>
  <si>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</si>
  <si>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</si>
  <si>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</si>
  <si>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</si>
  <si>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</si>
  <si>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</si>
  <si>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</si>
  <si>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</si>
  <si>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</si>
  <si>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</si>
  <si>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</si>
  <si>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</si>
  <si>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</si>
  <si>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</si>
  <si>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</si>
  <si>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</si>
  <si>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</si>
  <si>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</si>
  <si>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</si>
  <si>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</si>
  <si>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</si>
  <si>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</si>
  <si>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</si>
  <si>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</si>
  <si>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</si>
  <si>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</si>
  <si>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</si>
  <si>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</si>
  <si>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</si>
  <si>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</si>
  <si>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</si>
  <si>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</si>
  <si>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</si>
  <si>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</si>
  <si>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</si>
  <si>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</si>
  <si>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</si>
  <si>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</si>
  <si>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</si>
  <si>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</si>
  <si>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</si>
  <si>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</si>
  <si>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</si>
  <si>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</si>
  <si>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</si>
  <si>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</si>
  <si>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</si>
  <si>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</si>
  <si>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</si>
  <si>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</si>
  <si>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</si>
  <si>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</si>
  <si>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</si>
  <si>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</si>
  <si>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</si>
  <si>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</si>
  <si>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</si>
  <si>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</si>
  <si>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</si>
  <si>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</si>
  <si>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</si>
  <si>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</si>
  <si>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</si>
  <si>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</si>
  <si>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</si>
  <si>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</si>
  <si>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</si>
  <si>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</si>
  <si>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</si>
  <si>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</si>
  <si>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</si>
  <si>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</si>
  <si>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</si>
  <si>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</si>
  <si>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</si>
  <si>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</si>
  <si>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</si>
  <si>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</si>
  <si>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</si>
  <si>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</si>
  <si>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</si>
  <si>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</si>
  <si>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</si>
  <si>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</si>
  <si>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</si>
  <si>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</si>
  <si>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</si>
  <si>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</si>
  <si>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</si>
  <si>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</si>
  <si>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</si>
  <si>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</si>
  <si>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</si>
  <si>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</si>
  <si>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</si>
  <si>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</si>
  <si>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</si>
  <si>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</si>
  <si>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</si>
  <si>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</si>
  <si>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</si>
  <si>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</si>
  <si>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</si>
  <si>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</si>
  <si>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</si>
  <si>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</si>
  <si>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</si>
  <si>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</si>
  <si>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</si>
  <si>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</si>
  <si>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</si>
  <si>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</si>
  <si>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</si>
  <si>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</si>
  <si>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</si>
  <si>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</si>
  <si>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</si>
  <si>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</si>
  <si>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</si>
  <si>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</si>
  <si>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</si>
  <si>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</si>
  <si>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</si>
  <si>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</si>
  <si>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</si>
  <si>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</si>
  <si>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</si>
  <si>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</si>
  <si>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</si>
  <si>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</si>
  <si>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</si>
  <si>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</si>
  <si>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</si>
  <si>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</si>
  <si>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</si>
  <si>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</si>
  <si>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</si>
  <si>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</si>
  <si>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</si>
  <si>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</si>
  <si>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</si>
  <si>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</si>
  <si>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</si>
  <si>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</si>
  <si>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</si>
  <si>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</si>
  <si>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</si>
  <si>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</si>
  <si>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</si>
  <si>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</si>
  <si>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</si>
  <si>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</si>
  <si>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</si>
  <si>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</si>
  <si>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</si>
  <si>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</si>
  <si>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</si>
  <si>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</si>
  <si>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</si>
  <si>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</si>
  <si>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</si>
  <si>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</si>
  <si>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</si>
  <si>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</si>
  <si>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</si>
  <si>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</si>
  <si>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</si>
  <si>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</si>
  <si>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</si>
  <si>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</si>
  <si>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</si>
  <si>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</si>
  <si>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</si>
  <si>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</si>
  <si>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</si>
  <si>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</si>
  <si>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</si>
  <si>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</si>
  <si>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</si>
  <si>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</si>
  <si>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</si>
  <si>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</si>
  <si>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</si>
  <si>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</si>
  <si>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</si>
  <si>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</si>
  <si>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</si>
  <si>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</si>
  <si>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</si>
  <si>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</si>
  <si>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</si>
  <si>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</si>
  <si>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</si>
  <si>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</si>
  <si>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</si>
  <si>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</si>
  <si>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</si>
  <si>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</si>
  <si>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</si>
  <si>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</si>
  <si>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</si>
  <si>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</si>
  <si>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</si>
  <si>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</si>
  <si>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</si>
  <si>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</si>
  <si>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</si>
  <si>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</si>
  <si>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</si>
  <si>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</si>
  <si>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</si>
  <si>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</si>
  <si>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</si>
  <si>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</si>
  <si>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</si>
  <si>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</si>
  <si>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</si>
  <si>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</si>
  <si>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</si>
  <si>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</si>
  <si>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</si>
  <si>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</si>
  <si>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</si>
  <si>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</si>
  <si>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</si>
  <si>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</si>
  <si>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</si>
  <si>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</si>
  <si>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</si>
  <si>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</si>
  <si>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</si>
  <si>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</si>
  <si>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</si>
  <si>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</si>
  <si>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</si>
  <si>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</si>
  <si>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</si>
  <si>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</si>
  <si>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</si>
  <si>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</si>
  <si>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</si>
  <si>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</si>
  <si>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</si>
  <si>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</si>
  <si>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</si>
  <si>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</si>
  <si>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</si>
  <si>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</si>
  <si>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</si>
  <si>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</si>
  <si>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</si>
  <si>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</si>
  <si>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</si>
  <si>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</si>
  <si>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</si>
  <si>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</si>
  <si>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</si>
  <si>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</si>
  <si>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</si>
  <si>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</si>
  <si>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</si>
  <si>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</si>
  <si>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</si>
  <si>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</si>
  <si>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</si>
  <si>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</si>
  <si>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</si>
  <si>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</si>
  <si>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</si>
  <si>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</si>
  <si>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</si>
  <si>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</si>
  <si>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</si>
  <si>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</si>
  <si>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</si>
  <si>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</si>
  <si>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</si>
  <si>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</si>
  <si>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</si>
  <si>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</si>
  <si>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</si>
  <si>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</si>
  <si>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</si>
  <si>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</si>
  <si>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</si>
  <si>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</si>
  <si>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</si>
  <si>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</si>
  <si>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</si>
  <si>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</si>
  <si>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</si>
  <si>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</si>
  <si>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</si>
  <si>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</si>
  <si>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</si>
  <si>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</si>
  <si>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</si>
  <si>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</si>
  <si>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</si>
  <si>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</si>
  <si>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</si>
  <si>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</si>
  <si>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</si>
  <si>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</si>
  <si>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</si>
  <si>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</si>
  <si>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</si>
  <si>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</si>
  <si>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</si>
  <si>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</si>
  <si>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</si>
  <si>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</si>
  <si>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</si>
  <si>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</si>
  <si>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</si>
  <si>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</si>
  <si>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</si>
  <si>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</si>
  <si>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</si>
  <si>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</si>
  <si>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</si>
  <si>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</si>
  <si>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</si>
  <si>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</si>
  <si>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</si>
  <si>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</si>
  <si>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</si>
  <si>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</si>
  <si>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</si>
  <si>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</si>
  <si>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</si>
  <si>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</si>
  <si>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</si>
  <si>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</si>
  <si>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</si>
  <si>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</si>
  <si>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</si>
  <si>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</si>
  <si>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</si>
  <si>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</si>
  <si>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</si>
  <si>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</si>
  <si>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</si>
  <si>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</si>
  <si>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</si>
  <si>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</si>
  <si>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</si>
  <si>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</si>
  <si>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</si>
  <si>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</si>
  <si>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</si>
  <si>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</si>
  <si>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</si>
  <si>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</si>
  <si>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</si>
  <si>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</si>
  <si>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</si>
  <si>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</si>
  <si>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</si>
  <si>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</si>
  <si>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</si>
  <si>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</si>
  <si>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</si>
  <si>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</si>
  <si>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</si>
  <si>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</si>
  <si>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</si>
  <si>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</si>
  <si>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</si>
  <si>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</si>
  <si>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</si>
  <si>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</si>
  <si>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</si>
  <si>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</si>
  <si>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</si>
  <si>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</si>
  <si>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</si>
  <si>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</si>
  <si>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</si>
  <si>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</si>
  <si>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</si>
  <si>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</si>
  <si>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</si>
  <si>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</si>
  <si>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</si>
  <si>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</si>
  <si>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</si>
  <si>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</si>
  <si>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</si>
  <si>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</si>
  <si>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</si>
  <si>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</si>
  <si>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</si>
  <si>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</si>
  <si>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</si>
  <si>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</si>
  <si>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</si>
  <si>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</si>
  <si>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</si>
  <si>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</si>
  <si>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</si>
  <si>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</si>
  <si>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</si>
  <si>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</si>
  <si>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</si>
  <si>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</si>
  <si>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</si>
  <si>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</si>
  <si>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</si>
  <si>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</si>
  <si>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</si>
  <si>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</si>
  <si>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</si>
  <si>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</si>
  <si>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</si>
  <si>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</si>
  <si>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</si>
  <si>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</si>
  <si>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</si>
  <si>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</si>
  <si>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</si>
  <si>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</si>
  <si>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</si>
  <si>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</si>
  <si>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</si>
  <si>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</si>
  <si>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</si>
  <si>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</si>
  <si>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</si>
  <si>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</si>
  <si>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</si>
  <si>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</si>
  <si>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</si>
  <si>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</si>
  <si>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</si>
  <si>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</si>
  <si>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</si>
  <si>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</si>
  <si>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</si>
  <si>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</si>
  <si>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</si>
  <si>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</si>
  <si>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</si>
  <si>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</si>
  <si>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</si>
  <si>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</si>
  <si>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</si>
  <si>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</si>
  <si>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</si>
  <si>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</si>
  <si>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</si>
  <si>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</si>
  <si>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</si>
  <si>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</si>
  <si>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</si>
  <si>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</si>
  <si>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</si>
  <si>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</si>
  <si>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</si>
  <si>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</si>
  <si>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</si>
  <si>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</si>
  <si>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</si>
  <si>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</si>
  <si>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</si>
  <si>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</si>
  <si>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</si>
  <si>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</si>
  <si>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</si>
  <si>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</si>
  <si>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</si>
  <si>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</si>
  <si>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</si>
  <si>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</si>
  <si>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</si>
  <si>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</si>
  <si>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</si>
  <si>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</si>
  <si>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</si>
  <si>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</si>
  <si>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</si>
  <si>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</si>
  <si>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</si>
  <si>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</si>
  <si>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</si>
  <si>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</si>
  <si>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</si>
  <si>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</si>
  <si>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</si>
  <si>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</si>
  <si>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</si>
  <si>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</si>
  <si>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</si>
  <si>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</si>
  <si>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</si>
  <si>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</si>
  <si>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</si>
  <si>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</si>
  <si>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</si>
  <si>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</si>
  <si>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</si>
  <si>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</si>
  <si>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</si>
  <si>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</si>
  <si>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</si>
  <si>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</si>
  <si>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</si>
  <si>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</si>
  <si>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</si>
  <si>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</si>
  <si>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</si>
  <si>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</si>
  <si>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</si>
  <si>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</si>
  <si>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</si>
  <si>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</si>
  <si>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</si>
  <si>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</si>
  <si>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</si>
  <si>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</si>
  <si>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</si>
  <si>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</si>
  <si>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</si>
  <si>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</si>
  <si>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</si>
  <si>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</si>
  <si>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</si>
  <si>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</si>
  <si>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</si>
  <si>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</si>
  <si>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</si>
  <si>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</si>
  <si>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</si>
  <si>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</si>
  <si>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</si>
  <si>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</si>
  <si>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</si>
  <si>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</si>
  <si>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</si>
  <si>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</si>
  <si>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</si>
  <si>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</si>
  <si>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</si>
  <si>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</si>
  <si>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</si>
  <si>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</si>
  <si>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</si>
  <si>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</si>
  <si>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</si>
  <si>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</si>
  <si>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</si>
  <si>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</si>
  <si>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</si>
  <si>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</si>
  <si>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</si>
  <si>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</si>
  <si>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</si>
  <si>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</si>
  <si>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</si>
  <si>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</si>
  <si>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</si>
  <si>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</si>
  <si>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</si>
  <si>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</si>
  <si>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</si>
  <si>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</si>
  <si>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</si>
  <si>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</si>
  <si>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</si>
  <si>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</si>
  <si>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</si>
  <si>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</si>
  <si>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</si>
  <si>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</si>
  <si>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</si>
  <si>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</si>
  <si>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</si>
  <si>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</si>
  <si>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</si>
  <si>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</si>
  <si>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</si>
  <si>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</si>
  <si>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</si>
  <si>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</si>
  <si>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</si>
  <si>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</si>
  <si>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</si>
  <si>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</si>
  <si>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</si>
  <si>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</si>
  <si>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</si>
  <si>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</si>
  <si>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</si>
  <si>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</si>
  <si>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</si>
  <si>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</si>
  <si>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</si>
  <si>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</si>
  <si>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</si>
  <si>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</si>
  <si>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</si>
  <si>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</si>
  <si>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</si>
  <si>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</si>
  <si>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</si>
  <si>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</si>
  <si>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</si>
  <si>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</si>
  <si>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</si>
  <si>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</si>
  <si>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</si>
  <si>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</si>
  <si>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</si>
  <si>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</si>
  <si>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</si>
  <si>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</si>
  <si>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</si>
  <si>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</si>
  <si>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</si>
  <si>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</si>
  <si>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</si>
  <si>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</si>
  <si>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</si>
  <si>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</si>
  <si>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</si>
  <si>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</si>
  <si>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</si>
  <si>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</si>
  <si>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</si>
  <si>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</si>
  <si>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</si>
  <si>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</si>
  <si>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</si>
  <si>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</si>
  <si>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</si>
  <si>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</si>
  <si>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</si>
  <si>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</si>
  <si>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</si>
  <si>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</si>
  <si>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</si>
  <si>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</si>
  <si>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</si>
  <si>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</si>
  <si>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</si>
  <si>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</si>
  <si>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</si>
  <si>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</si>
  <si>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</si>
  <si>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</si>
  <si>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</si>
  <si>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</si>
  <si>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</si>
  <si>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</si>
  <si>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</si>
  <si>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</si>
  <si>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</si>
  <si>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</si>
  <si>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</si>
  <si>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</si>
  <si>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</si>
  <si>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</si>
  <si>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</si>
  <si>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</si>
  <si>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</si>
  <si>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</si>
  <si>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</si>
  <si>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</si>
  <si>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</si>
  <si>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</si>
  <si>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</si>
  <si>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</si>
  <si>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</si>
  <si>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</si>
  <si>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</si>
  <si>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</si>
  <si>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</si>
  <si>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</si>
  <si>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</si>
  <si>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</si>
  <si>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</si>
  <si>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</si>
  <si>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</si>
  <si>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</si>
  <si>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</si>
  <si>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</si>
  <si>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</si>
  <si>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</si>
  <si>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</si>
  <si>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</si>
  <si>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</si>
  <si>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</si>
  <si>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</si>
  <si>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</si>
  <si>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</si>
  <si>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</si>
  <si>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</si>
  <si>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</si>
  <si>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</si>
  <si>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</si>
  <si>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</si>
  <si>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</si>
  <si>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</si>
  <si>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</si>
  <si>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</si>
  <si>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</si>
  <si>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</si>
  <si>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</si>
  <si>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</si>
  <si>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</si>
  <si>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</si>
  <si>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</si>
  <si>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</si>
  <si>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</si>
  <si>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</si>
  <si>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</si>
  <si>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</si>
  <si>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</si>
  <si>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</si>
  <si>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</si>
  <si>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</si>
  <si>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</si>
  <si>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</si>
  <si>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</si>
  <si>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</si>
  <si>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</si>
  <si>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</si>
  <si>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</si>
  <si>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</si>
  <si>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</si>
  <si>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</si>
  <si>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</si>
  <si>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</si>
  <si>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</si>
  <si>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</si>
  <si>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</si>
  <si>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</si>
  <si>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</si>
  <si>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</si>
  <si>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</si>
  <si>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</si>
  <si>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</si>
  <si>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</si>
  <si>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</si>
  <si>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</si>
  <si>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</si>
  <si>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</si>
  <si>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</si>
  <si>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</si>
  <si>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</si>
  <si>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</si>
  <si>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</si>
  <si>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</si>
  <si>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</si>
  <si>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</si>
  <si>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</si>
  <si>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</si>
  <si>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</si>
  <si>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</si>
  <si>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</si>
  <si>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</si>
  <si>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</si>
  <si>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</si>
  <si>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</si>
  <si>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</si>
  <si>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</si>
  <si>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</si>
  <si>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</si>
  <si>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</si>
  <si>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</si>
  <si>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</si>
  <si>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</si>
  <si>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</si>
  <si>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</si>
  <si>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</si>
  <si>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</si>
  <si>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</si>
  <si>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</si>
  <si>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</si>
  <si>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</si>
  <si>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</si>
  <si>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</si>
  <si>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</si>
  <si>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</si>
  <si>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</si>
  <si>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</si>
  <si>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</si>
  <si>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</si>
  <si>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</si>
  <si>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</si>
  <si>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</si>
  <si>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</si>
  <si>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</si>
  <si>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</si>
  <si>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</si>
  <si>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</si>
  <si>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</si>
  <si>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</si>
  <si>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</si>
  <si>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</si>
  <si>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</si>
  <si>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</si>
  <si>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</si>
  <si>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</si>
  <si>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</si>
  <si>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</si>
  <si>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</si>
  <si>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</si>
  <si>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</si>
  <si>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</si>
  <si>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</si>
  <si>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</si>
  <si>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</si>
  <si>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</si>
  <si>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</si>
  <si>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</si>
  <si>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</si>
  <si>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</si>
  <si>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</si>
  <si>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</si>
  <si>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</si>
  <si>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</si>
  <si>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</si>
  <si>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</si>
  <si>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</si>
  <si>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</si>
  <si>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</si>
  <si>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</si>
  <si>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</si>
  <si>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</si>
  <si>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</si>
  <si>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</si>
  <si>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</si>
  <si>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</si>
  <si>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</si>
  <si>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</si>
  <si>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</si>
  <si>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</si>
  <si>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</si>
  <si>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</si>
  <si>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</si>
  <si>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</si>
  <si>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</si>
  <si>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</si>
  <si>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</si>
  <si>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</si>
  <si>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</si>
  <si>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</si>
  <si>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</si>
  <si>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</si>
  <si>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</si>
  <si>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</si>
  <si>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</si>
  <si>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</si>
  <si>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</si>
  <si>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</si>
  <si>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</si>
  <si>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</si>
  <si>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</si>
  <si>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</si>
  <si>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</si>
  <si>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</si>
  <si>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</si>
  <si>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</si>
  <si>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</si>
  <si>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</si>
  <si>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</si>
  <si>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</si>
  <si>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</si>
  <si>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</si>
  <si>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</si>
  <si>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</si>
  <si>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</si>
  <si>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</si>
  <si>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</si>
  <si>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</si>
  <si>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</si>
  <si>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</si>
  <si>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</si>
  <si>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</si>
  <si>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</si>
  <si>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</si>
  <si>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</si>
  <si>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</si>
  <si>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</si>
  <si>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</si>
  <si>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</si>
  <si>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</si>
  <si>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</si>
  <si>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</si>
  <si>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</si>
  <si>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</si>
  <si>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</si>
  <si>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</si>
  <si>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</si>
  <si>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</si>
  <si>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</si>
  <si>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</si>
  <si>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</si>
  <si>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</si>
  <si>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</si>
  <si>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</si>
  <si>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</si>
  <si>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</si>
  <si>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</si>
  <si>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</si>
  <si>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</si>
  <si>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</si>
  <si>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</si>
  <si>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</si>
  <si>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</si>
  <si>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</si>
  <si>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</si>
  <si>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</si>
  <si>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</si>
  <si>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</si>
  <si>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</si>
  <si>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</si>
  <si>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</si>
  <si>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</si>
  <si>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</si>
  <si>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</si>
  <si>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</si>
  <si>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</si>
  <si>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</si>
  <si>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</si>
  <si>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</si>
  <si>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</si>
  <si>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</si>
  <si>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</si>
  <si>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</si>
  <si>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</si>
  <si>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</si>
  <si>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</si>
  <si>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</si>
  <si>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</si>
  <si>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</si>
  <si>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</si>
  <si>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</si>
  <si>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</si>
  <si>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</si>
  <si>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</si>
  <si>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</si>
  <si>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</si>
  <si>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</si>
  <si>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</si>
  <si>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</si>
  <si>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</si>
  <si>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</si>
  <si>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</si>
  <si>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</si>
  <si>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</si>
  <si>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</si>
  <si>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</si>
  <si>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</si>
  <si>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</si>
  <si>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</si>
  <si>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</si>
  <si>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</si>
  <si>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</si>
  <si>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</si>
  <si>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</si>
  <si>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</si>
  <si>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</si>
  <si>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</si>
  <si>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</si>
  <si>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</si>
  <si>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</si>
  <si>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</si>
  <si>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</si>
  <si>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</si>
  <si>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</si>
  <si>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</si>
  <si>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</si>
  <si>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</si>
  <si>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</si>
  <si>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</si>
  <si>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</si>
  <si>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</si>
  <si>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</si>
  <si>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</si>
  <si>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</si>
  <si>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</si>
  <si>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</si>
  <si>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</si>
  <si>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</si>
  <si>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</si>
  <si>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</si>
  <si>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</si>
  <si>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</si>
  <si>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</si>
  <si>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</si>
  <si>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</si>
  <si>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</si>
  <si>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</si>
  <si>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</si>
  <si>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</si>
  <si>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</si>
  <si>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</si>
  <si>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</si>
  <si>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</si>
  <si>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</si>
  <si>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</si>
  <si>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</si>
  <si>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</si>
  <si>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</si>
  <si>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</si>
  <si>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</si>
  <si>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</si>
  <si>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</si>
  <si>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</si>
  <si>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</si>
  <si>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</si>
  <si>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</si>
  <si>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</si>
  <si>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</si>
  <si>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</si>
  <si>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</si>
  <si>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</si>
  <si>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</si>
  <si>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</si>
  <si>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</si>
  <si>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</si>
  <si>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</si>
  <si>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</si>
  <si>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</si>
  <si>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</si>
  <si>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</si>
  <si>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</si>
  <si>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</si>
  <si>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</si>
  <si>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</si>
  <si>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</si>
  <si>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</si>
  <si>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</si>
  <si>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</si>
  <si>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</si>
  <si>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</si>
  <si>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</si>
  <si>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</si>
  <si>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</si>
  <si>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</si>
  <si>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</si>
  <si>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</si>
  <si>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</si>
  <si>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</si>
  <si>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</si>
  <si>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</si>
  <si>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</si>
  <si>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</si>
  <si>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</si>
  <si>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</si>
  <si>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</si>
  <si>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</si>
  <si>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</si>
  <si>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</si>
  <si>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</si>
  <si>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</si>
  <si>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</si>
  <si>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</si>
  <si>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</si>
  <si>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</si>
  <si>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</si>
  <si>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</si>
  <si>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</si>
  <si>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</si>
  <si>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</si>
  <si>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</si>
  <si>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</si>
  <si>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</si>
  <si>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</si>
  <si>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</si>
  <si>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</si>
  <si>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</si>
  <si>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</si>
  <si>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</si>
  <si>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</si>
  <si>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</si>
  <si>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</si>
  <si>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</si>
  <si>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</si>
  <si>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</si>
  <si>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</si>
  <si>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</si>
  <si>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</si>
  <si>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</si>
  <si>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</si>
  <si>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</si>
  <si>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</si>
  <si>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</si>
  <si>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</si>
  <si>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</si>
  <si>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</si>
  <si>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</si>
  <si>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</si>
  <si>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</si>
  <si>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</si>
  <si>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</si>
  <si>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</si>
  <si>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</si>
  <si>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</si>
  <si>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</si>
  <si>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</si>
  <si>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</si>
  <si>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</si>
  <si>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</si>
  <si>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</si>
  <si>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</si>
  <si>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</si>
  <si>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</si>
  <si>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</si>
  <si>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</si>
  <si>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</si>
  <si>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</si>
  <si>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</si>
  <si>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</si>
  <si>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</si>
  <si>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</si>
  <si>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</si>
  <si>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</si>
  <si>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</si>
  <si>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</si>
  <si>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</si>
  <si>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</si>
  <si>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</si>
  <si>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</si>
  <si>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</si>
  <si>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</si>
  <si>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</si>
  <si>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</si>
  <si>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</si>
  <si>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</si>
  <si>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</si>
  <si>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</si>
  <si>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</si>
  <si>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</si>
  <si>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</si>
  <si>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</si>
  <si>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</si>
  <si>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</si>
  <si>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</si>
  <si>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</si>
  <si>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</si>
  <si>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</si>
  <si>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</si>
  <si>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</si>
  <si>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</si>
  <si>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</si>
  <si>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</si>
  <si>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</si>
  <si>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</si>
  <si>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</si>
  <si>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</si>
  <si>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</si>
  <si>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</si>
  <si>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</si>
  <si>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</si>
  <si>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</si>
  <si>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</si>
  <si>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</si>
  <si>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</si>
  <si>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</si>
  <si>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</si>
  <si>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</si>
  <si>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</si>
  <si>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</si>
  <si>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</si>
  <si>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</si>
  <si>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</si>
  <si>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</si>
  <si>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</si>
  <si>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</si>
  <si>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</si>
  <si>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</si>
  <si>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</si>
  <si>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</si>
  <si>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</si>
  <si>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</si>
  <si>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</si>
  <si>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</si>
  <si>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</si>
  <si>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</si>
  <si>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</si>
  <si>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</si>
  <si>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</si>
  <si>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</si>
  <si>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</si>
  <si>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</si>
  <si>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</si>
  <si>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</si>
  <si>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</si>
  <si>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</si>
  <si>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</si>
  <si>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</si>
  <si>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</si>
  <si>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</si>
  <si>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</si>
  <si>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</si>
  <si>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</si>
  <si>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</si>
  <si>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</si>
  <si>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</si>
  <si>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</si>
  <si>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</si>
  <si>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</si>
  <si>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</si>
  <si>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</si>
  <si>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</si>
  <si>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</si>
  <si>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</si>
  <si>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</si>
  <si>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</si>
  <si>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</si>
  <si>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</si>
  <si>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</si>
  <si>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</si>
  <si>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</si>
  <si>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</si>
  <si>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</si>
  <si>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</si>
  <si>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</si>
  <si>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</si>
  <si>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</si>
  <si>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</si>
  <si>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</si>
  <si>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</si>
  <si>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</si>
  <si>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</si>
  <si>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</si>
  <si>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</si>
  <si>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</si>
  <si>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</si>
  <si>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</si>
  <si>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</si>
  <si>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</si>
  <si>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</si>
  <si>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</si>
  <si>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</si>
  <si>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</si>
  <si>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</si>
  <si>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</si>
  <si>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</si>
  <si>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</si>
  <si>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</si>
  <si>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</si>
  <si>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</si>
  <si>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</si>
  <si>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</si>
  <si>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</si>
  <si>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</si>
  <si>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</si>
  <si>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</si>
  <si>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</si>
  <si>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</si>
  <si>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</si>
  <si>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</si>
  <si>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</si>
  <si>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</si>
  <si>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</si>
  <si>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</si>
  <si>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</si>
  <si>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</si>
  <si>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</si>
  <si>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</si>
  <si>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</si>
  <si>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</si>
  <si>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</si>
  <si>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</si>
  <si>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</si>
  <si>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</si>
  <si>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</si>
  <si>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</si>
  <si>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</si>
  <si>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</si>
  <si>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</si>
  <si>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</si>
  <si>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</si>
  <si>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</si>
  <si>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</si>
  <si>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</si>
  <si>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</si>
  <si>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</si>
  <si>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</si>
  <si>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</si>
  <si>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</si>
  <si>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</si>
  <si>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</si>
  <si>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</si>
  <si>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</si>
  <si>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</si>
  <si>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</si>
  <si>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</si>
  <si>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</si>
  <si>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</si>
  <si>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</si>
  <si>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</si>
  <si>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</si>
  <si>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</si>
  <si>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</si>
  <si>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</si>
  <si>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</si>
  <si>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</si>
  <si>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</si>
  <si>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</si>
  <si>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</si>
  <si>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</si>
  <si>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</si>
  <si>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</si>
  <si>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</si>
  <si>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</si>
  <si>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</si>
  <si>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</si>
  <si>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</si>
  <si>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</si>
  <si>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</si>
  <si>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</si>
  <si>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</si>
  <si>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</si>
  <si>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</si>
  <si>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</si>
  <si>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</si>
  <si>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</si>
  <si>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</si>
  <si>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</si>
  <si>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</si>
  <si>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</si>
  <si>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</si>
  <si>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</si>
  <si>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</si>
  <si>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</si>
  <si>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</si>
  <si>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</si>
  <si>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</si>
  <si>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</si>
  <si>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</si>
  <si>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</si>
  <si>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</si>
  <si>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</si>
  <si>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</si>
  <si>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</si>
  <si>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</si>
  <si>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</si>
  <si>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</si>
  <si>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</si>
  <si>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</si>
  <si>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</si>
  <si>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</si>
  <si>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</si>
  <si>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</si>
  <si>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</si>
  <si>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</si>
  <si>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</si>
  <si>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</si>
  <si>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</si>
  <si>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</si>
  <si>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</si>
  <si>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</si>
  <si>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</si>
  <si>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</si>
  <si>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</si>
  <si>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</si>
  <si>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</si>
  <si>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</si>
  <si>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</si>
  <si>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</si>
  <si>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</si>
  <si>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</si>
  <si>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</si>
  <si>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</si>
  <si>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</si>
  <si>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</si>
  <si>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</si>
  <si>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</si>
  <si>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</si>
  <si>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</si>
  <si>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</si>
  <si>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</si>
  <si>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</si>
  <si>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</si>
  <si>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</si>
  <si>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</si>
  <si>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</si>
  <si>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</si>
  <si>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</si>
  <si>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</si>
  <si>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</si>
  <si>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</si>
  <si>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</si>
  <si>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</si>
  <si>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</si>
  <si>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</si>
  <si>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</si>
  <si>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</si>
  <si>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</si>
  <si>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</si>
  <si>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</si>
  <si>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</si>
  <si>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</si>
  <si>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</si>
  <si>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</si>
  <si>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</si>
  <si>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</si>
  <si>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</si>
  <si>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</si>
  <si>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</si>
  <si>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</si>
  <si>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</si>
  <si>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</si>
  <si>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</si>
  <si>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</si>
  <si>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</si>
  <si>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</si>
  <si>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</si>
  <si>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</si>
  <si>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</si>
  <si>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</si>
  <si>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</si>
  <si>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</si>
  <si>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</si>
  <si>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</si>
  <si>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</si>
  <si>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</si>
  <si>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</si>
  <si>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</si>
  <si>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</si>
  <si>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</si>
  <si>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</si>
  <si>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</si>
  <si>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</si>
  <si>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</si>
  <si>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</si>
  <si>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</si>
  <si>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</si>
  <si>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</si>
  <si>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</si>
  <si>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</si>
  <si>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</si>
  <si>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</si>
  <si>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</si>
  <si>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</si>
  <si>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</si>
  <si>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</si>
  <si>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</si>
  <si>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</si>
  <si>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</si>
  <si>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</si>
  <si>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</si>
  <si>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</si>
  <si>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</si>
  <si>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</si>
  <si>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</si>
  <si>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</si>
  <si>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</si>
  <si>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</si>
  <si>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</si>
  <si>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</si>
  <si>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</si>
  <si>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</si>
  <si>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</si>
  <si>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</si>
  <si>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</si>
  <si>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</si>
  <si>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</si>
  <si>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</si>
  <si>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</si>
  <si>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</si>
  <si>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</si>
  <si>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</si>
  <si>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</si>
  <si>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</si>
  <si>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</si>
  <si>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</si>
  <si>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</si>
  <si>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</si>
  <si>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</si>
  <si>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</si>
  <si>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</si>
  <si>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</si>
  <si>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</si>
  <si>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</si>
  <si>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</si>
  <si>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</si>
  <si>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</si>
  <si>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</si>
  <si>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</si>
  <si>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</si>
  <si>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</si>
  <si>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</si>
  <si>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</si>
  <si>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</si>
  <si>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</si>
  <si>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</si>
  <si>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</si>
  <si>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</si>
  <si>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</si>
  <si>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</si>
  <si>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</si>
  <si>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</si>
  <si>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</si>
  <si>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</si>
  <si>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</si>
  <si>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</si>
  <si>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</si>
  <si>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</si>
  <si>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</si>
  <si>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</si>
  <si>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</si>
  <si>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</si>
  <si>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</si>
  <si>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</si>
  <si>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</si>
  <si>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</si>
  <si>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</si>
  <si>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</si>
  <si>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</si>
  <si>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</si>
  <si>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</si>
  <si>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</si>
  <si>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</si>
  <si>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</si>
  <si>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</si>
  <si>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</si>
  <si>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</si>
  <si>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</si>
  <si>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</si>
  <si>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</si>
  <si>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</si>
  <si>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</si>
  <si>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</si>
  <si>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</si>
  <si>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</si>
  <si>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</si>
  <si>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</si>
  <si>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</si>
  <si>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</si>
  <si>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</si>
  <si>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</si>
  <si>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</si>
  <si>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</si>
  <si>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</si>
  <si>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</si>
  <si>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</si>
  <si>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</si>
  <si>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</si>
  <si>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</si>
  <si>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</si>
  <si>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</si>
  <si>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</si>
  <si>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</si>
  <si>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</si>
  <si>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</si>
  <si>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</si>
  <si>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</si>
  <si>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</si>
  <si>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</si>
  <si>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</si>
  <si>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</si>
  <si>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</si>
  <si>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</si>
  <si>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</si>
  <si>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</si>
  <si>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</si>
  <si>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</si>
  <si>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</si>
  <si>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</si>
  <si>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</si>
  <si>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</si>
  <si>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</si>
  <si>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</si>
  <si>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</si>
  <si>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</si>
  <si>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</si>
  <si>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</si>
  <si>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</si>
  <si>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</si>
  <si>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</si>
  <si>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</si>
  <si>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</si>
  <si>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</si>
  <si>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</si>
  <si>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</si>
  <si>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</si>
  <si>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</si>
  <si>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</si>
  <si>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</si>
  <si>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</si>
  <si>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</si>
  <si>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</si>
  <si>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</si>
  <si>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</si>
  <si>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</si>
  <si>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</si>
  <si>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</si>
  <si>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</si>
  <si>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</si>
  <si>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</si>
  <si>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</si>
  <si>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</si>
  <si>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</si>
  <si>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</si>
  <si>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</si>
  <si>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</si>
  <si>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</si>
  <si>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</si>
  <si>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</si>
  <si>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</si>
  <si>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</si>
  <si>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</si>
  <si>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</si>
  <si>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</si>
  <si>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</si>
  <si>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</si>
  <si>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</si>
  <si>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</si>
  <si>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</si>
  <si>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</si>
  <si>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</si>
  <si>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</si>
  <si>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</si>
  <si>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</si>
  <si>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</si>
  <si>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</si>
  <si>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</si>
  <si>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</si>
  <si>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</si>
  <si>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</si>
  <si>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</si>
  <si>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</si>
  <si>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</si>
  <si>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</si>
  <si>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</si>
  <si>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</si>
  <si>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</si>
  <si>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</si>
  <si>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</si>
  <si>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</si>
  <si>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</si>
  <si>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</si>
  <si>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</si>
  <si>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</si>
  <si>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</si>
  <si>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</si>
  <si>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</si>
  <si>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</si>
  <si>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</si>
  <si>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</si>
  <si>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</si>
  <si>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</si>
  <si>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</si>
  <si>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</si>
  <si>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</si>
  <si>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</si>
  <si>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</si>
  <si>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</si>
  <si>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</si>
  <si>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</si>
  <si>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</si>
  <si>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</si>
  <si>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</si>
  <si>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</si>
  <si>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</si>
  <si>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</si>
  <si>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</si>
  <si>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</si>
  <si>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</si>
  <si>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</si>
  <si>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</si>
  <si>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</si>
  <si>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</si>
  <si>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</si>
  <si>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</si>
  <si>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</si>
  <si>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</si>
  <si>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</si>
  <si>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</si>
  <si>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</si>
  <si>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</si>
  <si>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</si>
  <si>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</si>
  <si>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</si>
  <si>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</si>
  <si>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</si>
  <si>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</si>
  <si>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</si>
  <si>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</si>
  <si>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</si>
  <si>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</si>
  <si>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</si>
  <si>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</si>
  <si>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</si>
  <si>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</si>
  <si>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</si>
  <si>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</si>
  <si>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</si>
  <si>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</si>
  <si>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</si>
  <si>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</si>
  <si>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</si>
  <si>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</si>
  <si>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</si>
  <si>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</si>
  <si>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</si>
  <si>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</si>
  <si>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</si>
  <si>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</si>
  <si>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</si>
  <si>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</si>
  <si>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</si>
  <si>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</si>
  <si>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</si>
  <si>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</si>
  <si>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</si>
  <si>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</si>
  <si>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</si>
  <si>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</si>
  <si>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</si>
  <si>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</si>
  <si>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</si>
  <si>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</si>
  <si>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</si>
  <si>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</si>
  <si>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</si>
  <si>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</si>
  <si>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</si>
  <si>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</si>
  <si>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</si>
  <si>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</si>
  <si>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</si>
  <si>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</si>
  <si>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</si>
  <si>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</si>
  <si>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</si>
  <si>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</si>
  <si>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</si>
  <si>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</si>
  <si>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</si>
  <si>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</si>
  <si>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</si>
  <si>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</si>
  <si>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</si>
  <si>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</si>
  <si>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</si>
  <si>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</si>
  <si>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</si>
  <si>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</si>
  <si>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</si>
  <si>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</si>
  <si>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</si>
  <si>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</si>
  <si>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</si>
  <si>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</si>
  <si>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</si>
  <si>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</si>
  <si>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</si>
  <si>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</si>
  <si>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</si>
  <si>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</si>
  <si>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</si>
  <si>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</si>
  <si>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</si>
  <si>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</si>
  <si>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</si>
  <si>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</si>
  <si>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</si>
  <si>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</si>
  <si>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</si>
  <si>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</si>
  <si>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</si>
  <si>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</si>
  <si>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</si>
  <si>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</si>
  <si>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</si>
  <si>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</si>
  <si>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</si>
  <si>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</si>
  <si>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</si>
  <si>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</si>
  <si>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</si>
  <si>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</si>
  <si>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</si>
  <si>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</si>
  <si>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</si>
  <si>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</si>
  <si>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</si>
  <si>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</si>
  <si>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</si>
  <si>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</si>
  <si>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</si>
  <si>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</si>
  <si>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</si>
  <si>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</si>
  <si>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</si>
  <si>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</si>
  <si>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</si>
  <si>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</si>
  <si>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</si>
  <si>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</si>
  <si>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</si>
  <si>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</si>
  <si>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</si>
  <si>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</si>
  <si>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</si>
  <si>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</si>
  <si>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</si>
  <si>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</si>
  <si>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</si>
  <si>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</si>
  <si>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</si>
  <si>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</si>
  <si>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</si>
  <si>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</si>
  <si>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</si>
  <si>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</si>
  <si>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</si>
  <si>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</si>
  <si>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</si>
  <si>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</si>
  <si>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</si>
  <si>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</si>
  <si>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</si>
  <si>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</si>
  <si>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</si>
  <si>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</si>
  <si>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</si>
  <si>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</si>
  <si>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</si>
  <si>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</si>
  <si>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</si>
  <si>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</si>
  <si>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</si>
  <si>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</si>
  <si>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</si>
  <si>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</si>
  <si>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</si>
  <si>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</si>
  <si>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</si>
  <si>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</si>
  <si>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</si>
  <si>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</si>
  <si>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</si>
  <si>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</si>
  <si>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</si>
  <si>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</si>
  <si>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</si>
  <si>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</si>
  <si>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</si>
  <si>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</si>
  <si>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</si>
  <si>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</si>
  <si>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</si>
  <si>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</si>
  <si>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</si>
  <si>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</si>
  <si>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</si>
  <si>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</si>
  <si>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</si>
  <si>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</si>
  <si>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</si>
  <si>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</si>
  <si>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</si>
  <si>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</si>
  <si>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</si>
  <si>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</si>
  <si>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</si>
  <si>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</si>
  <si>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</si>
  <si>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</si>
  <si>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</si>
  <si>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</si>
  <si>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</si>
  <si>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</si>
  <si>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</si>
  <si>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</si>
  <si>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</si>
  <si>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</si>
  <si>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</si>
  <si>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</si>
  <si>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</si>
  <si>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</si>
  <si>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</si>
  <si>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</si>
  <si>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</si>
  <si>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</si>
  <si>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</si>
  <si>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</si>
  <si>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</si>
  <si>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</si>
  <si>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</si>
  <si>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</si>
  <si>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</si>
  <si>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</si>
  <si>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</si>
  <si>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</si>
  <si>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</si>
  <si>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</si>
  <si>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</si>
  <si>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</si>
  <si>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</si>
  <si>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</si>
  <si>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</si>
  <si>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</si>
  <si>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</si>
  <si>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</si>
  <si>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</si>
  <si>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</si>
  <si>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</si>
  <si>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</si>
  <si>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</si>
  <si>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</si>
  <si>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</si>
  <si>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</si>
  <si>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</si>
  <si>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</si>
  <si>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</si>
  <si>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</si>
  <si>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</si>
  <si>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</si>
  <si>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</si>
  <si>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</si>
  <si>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</si>
  <si>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</si>
  <si>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</si>
  <si>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</si>
  <si>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</si>
  <si>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</si>
  <si>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</si>
  <si>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</si>
  <si>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</si>
  <si>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</si>
  <si>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</si>
  <si>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</si>
  <si>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</si>
  <si>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</si>
  <si>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</si>
  <si>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</si>
  <si>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</si>
  <si>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</si>
  <si>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</si>
  <si>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</si>
  <si>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</si>
  <si>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</si>
  <si>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</si>
  <si>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</si>
  <si>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</si>
  <si>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</si>
  <si>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</si>
  <si>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</si>
  <si>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</si>
  <si>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</si>
  <si>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</si>
  <si>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</si>
  <si>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</si>
  <si>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</si>
  <si>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</si>
  <si>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</si>
  <si>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</si>
  <si>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</si>
  <si>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</si>
  <si>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</si>
  <si>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</si>
  <si>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</si>
  <si>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</si>
  <si>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</si>
  <si>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</si>
  <si>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</si>
  <si>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</si>
  <si>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</si>
  <si>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</si>
  <si>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</si>
  <si>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</si>
  <si>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</si>
  <si>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</si>
  <si>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</si>
  <si>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</si>
  <si>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</si>
  <si>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</si>
  <si>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</si>
  <si>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</si>
  <si>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</si>
  <si>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</si>
  <si>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</si>
  <si>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</si>
  <si>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</si>
  <si>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</si>
  <si>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</si>
  <si>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</si>
  <si>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</si>
  <si>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</si>
  <si>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</si>
  <si>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</si>
  <si>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</si>
  <si>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</si>
  <si>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</si>
  <si>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</si>
  <si>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</si>
  <si>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</si>
  <si>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</si>
  <si>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</si>
  <si>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</si>
  <si>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</si>
  <si>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</si>
  <si>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</si>
  <si>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</si>
  <si>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</si>
  <si>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</si>
  <si>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</si>
  <si>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</si>
  <si>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</si>
  <si>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</si>
  <si>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</si>
  <si>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</si>
  <si>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</si>
  <si>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</si>
  <si>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</si>
  <si>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</si>
  <si>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</si>
  <si>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</si>
  <si>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</si>
  <si>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</si>
  <si>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</si>
  <si>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</si>
  <si>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</si>
  <si>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</si>
  <si>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</si>
  <si>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</si>
  <si>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</si>
  <si>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</si>
  <si>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</si>
  <si>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</si>
  <si>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</si>
  <si>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</si>
  <si>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</si>
  <si>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</si>
  <si>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</si>
  <si>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</si>
  <si>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</si>
  <si>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</si>
  <si>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</si>
  <si>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</si>
  <si>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</si>
  <si>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</si>
  <si>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</si>
  <si>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</si>
  <si>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</si>
  <si>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</si>
  <si>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</si>
  <si>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</si>
  <si>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</si>
  <si>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</si>
  <si>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</si>
  <si>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</si>
  <si>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</si>
  <si>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</si>
  <si>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</si>
  <si>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</si>
  <si>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</si>
  <si>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</si>
  <si>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</si>
  <si>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</si>
  <si>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</si>
  <si>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</si>
  <si>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</si>
  <si>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</si>
  <si>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</si>
  <si>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</si>
  <si>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</si>
  <si>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</si>
  <si>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</si>
  <si>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</si>
  <si>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</si>
  <si>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</si>
  <si>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</si>
  <si>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</si>
  <si>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</si>
  <si>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</si>
  <si>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</si>
  <si>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</si>
  <si>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</si>
  <si>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</si>
  <si>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</si>
  <si>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</si>
  <si>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</si>
  <si>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</si>
  <si>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</si>
  <si>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</si>
  <si>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</si>
  <si>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</si>
  <si>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</si>
  <si>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</si>
  <si>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</si>
  <si>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</si>
  <si>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</si>
  <si>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</si>
  <si>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</si>
  <si>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</si>
  <si>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</si>
  <si>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</si>
  <si>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</si>
  <si>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</si>
  <si>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</si>
  <si>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</si>
  <si>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</si>
  <si>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</si>
  <si>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</si>
  <si>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</si>
  <si>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</si>
  <si>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</si>
  <si>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</si>
  <si>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</si>
  <si>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</si>
  <si>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</si>
  <si>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</si>
  <si>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</si>
  <si>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</si>
  <si>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</si>
  <si>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</si>
  <si>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</si>
  <si>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</si>
  <si>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</si>
  <si>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</si>
  <si>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</si>
  <si>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</si>
  <si>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</si>
  <si>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</si>
  <si>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</si>
  <si>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</si>
  <si>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</si>
  <si>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</si>
  <si>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</si>
  <si>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</si>
  <si>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</si>
  <si>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</si>
  <si>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</si>
  <si>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</si>
  <si>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</si>
  <si>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</si>
  <si>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</si>
  <si>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</si>
  <si>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</si>
  <si>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</si>
  <si>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</si>
  <si>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</si>
  <si>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</si>
  <si>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</si>
  <si>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</si>
  <si>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</si>
  <si>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</si>
  <si>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</si>
  <si>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</si>
  <si>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</si>
  <si>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</si>
  <si>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</si>
  <si>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</si>
  <si>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</si>
  <si>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</si>
  <si>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</si>
  <si>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</si>
  <si>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</si>
  <si>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</si>
  <si>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</si>
  <si>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</si>
  <si>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</si>
  <si>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</si>
  <si>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</si>
  <si>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</si>
  <si>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</si>
  <si>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</si>
  <si>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</si>
  <si>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</si>
  <si>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</si>
  <si>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</si>
  <si>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</si>
  <si>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</si>
  <si>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</si>
  <si>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</si>
  <si>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</si>
  <si>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</si>
  <si>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</si>
  <si>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</si>
  <si>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</si>
  <si>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</si>
  <si>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</si>
  <si>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</si>
  <si>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</si>
  <si>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</si>
  <si>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</si>
  <si>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</si>
  <si>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</si>
  <si>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</si>
  <si>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</si>
  <si>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</si>
  <si>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</si>
  <si>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</si>
  <si>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</si>
  <si>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</si>
  <si>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</si>
  <si>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</si>
  <si>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</si>
  <si>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</si>
  <si>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</si>
  <si>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</si>
  <si>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</si>
  <si>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</si>
  <si>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</si>
  <si>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</si>
  <si>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</si>
  <si>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</si>
  <si>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</si>
  <si>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</si>
  <si>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</si>
  <si>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</si>
  <si>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</si>
  <si>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</si>
  <si>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</si>
  <si>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</si>
  <si>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</si>
  <si>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</si>
  <si>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</si>
  <si>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</si>
  <si>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</si>
  <si>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</si>
  <si>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</si>
  <si>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</si>
  <si>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</si>
  <si>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</si>
  <si>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</si>
  <si>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</si>
  <si>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</si>
  <si>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</si>
  <si>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</si>
  <si>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</si>
  <si>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</si>
  <si>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</si>
  <si>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</si>
  <si>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</si>
  <si>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</si>
  <si>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</si>
  <si>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</si>
  <si>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</si>
  <si>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</si>
  <si>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</si>
  <si>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</si>
  <si>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</si>
  <si>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</si>
  <si>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</si>
  <si>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</si>
  <si>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</si>
  <si>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</si>
  <si>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</si>
  <si>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</si>
  <si>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</si>
  <si>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</si>
  <si>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</si>
  <si>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</si>
  <si>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</si>
  <si>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</si>
  <si>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</si>
  <si>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</si>
  <si>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</si>
  <si>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</si>
  <si>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</si>
  <si>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</si>
  <si>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</si>
  <si>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</si>
  <si>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</si>
  <si>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</si>
  <si>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</si>
  <si>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</si>
  <si>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</si>
  <si>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</si>
  <si>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</si>
  <si>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</si>
  <si>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</si>
  <si>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</si>
  <si>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</si>
  <si>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</si>
  <si>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</si>
  <si>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</si>
  <si>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</si>
  <si>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</si>
  <si>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</si>
  <si>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</si>
  <si>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</si>
  <si>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</si>
  <si>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</si>
  <si>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</si>
  <si>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</si>
  <si>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</si>
  <si>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</si>
  <si>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</si>
  <si>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</si>
  <si>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</si>
  <si>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</si>
  <si>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</si>
  <si>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</si>
  <si>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</si>
  <si>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</si>
  <si>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</si>
  <si>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</si>
  <si>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</si>
  <si>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</si>
  <si>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</si>
  <si>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</si>
  <si>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</si>
  <si>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</si>
  <si>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</si>
  <si>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</si>
  <si>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</si>
  <si>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</si>
  <si>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</si>
  <si>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</si>
  <si>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</si>
  <si>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</si>
  <si>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</si>
  <si>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</si>
  <si>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</si>
  <si>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</si>
  <si>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</si>
  <si>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</si>
  <si>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</si>
  <si>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</si>
  <si>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</si>
  <si>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</si>
  <si>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</si>
  <si>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</si>
  <si>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</si>
  <si>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</si>
  <si>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</si>
  <si>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</si>
  <si>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</si>
  <si>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</si>
  <si>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</si>
  <si>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</si>
  <si>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</si>
  <si>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</si>
  <si>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</si>
  <si>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</si>
  <si>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</si>
  <si>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</si>
  <si>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</si>
  <si>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</si>
  <si>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</si>
  <si>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</si>
  <si>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</si>
  <si>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</si>
  <si>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</si>
  <si>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</si>
  <si>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</si>
  <si>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</si>
  <si>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</si>
  <si>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</si>
  <si>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</si>
  <si>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</si>
  <si>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</si>
  <si>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</si>
  <si>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</si>
  <si>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</si>
  <si>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</si>
  <si>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</si>
  <si>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</si>
  <si>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</si>
  <si>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</si>
  <si>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</si>
  <si>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</si>
  <si>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</si>
  <si>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</si>
  <si>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</si>
  <si>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</si>
  <si>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</si>
  <si>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</si>
  <si>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</si>
  <si>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</si>
  <si>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</si>
  <si>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</si>
  <si>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</si>
  <si>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</si>
  <si>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</si>
  <si>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</si>
  <si>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</si>
  <si>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</si>
  <si>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</si>
  <si>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</si>
  <si>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</si>
  <si>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</si>
  <si>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</si>
  <si>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</si>
  <si>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</si>
  <si>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</si>
  <si>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</si>
  <si>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</si>
  <si>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</si>
  <si>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</si>
  <si>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</si>
  <si>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</si>
  <si>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</si>
  <si>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</si>
  <si>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</si>
  <si>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</si>
  <si>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</si>
  <si>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</si>
  <si>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</si>
  <si>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</si>
  <si>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</si>
  <si>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</si>
  <si>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</si>
  <si>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</si>
  <si>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</si>
  <si>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</si>
  <si>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</si>
  <si>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</si>
  <si>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</si>
  <si>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</si>
  <si>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</si>
  <si>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</si>
  <si>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</si>
  <si>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</si>
  <si>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</si>
  <si>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</si>
  <si>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</si>
  <si>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</si>
  <si>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</si>
  <si>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</si>
  <si>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</si>
  <si>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</si>
  <si>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</si>
  <si>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</si>
  <si>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</si>
  <si>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</si>
  <si>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</si>
  <si>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</si>
  <si>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</si>
  <si>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</si>
  <si>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</si>
  <si>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</si>
  <si>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</si>
  <si>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</si>
  <si>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</si>
  <si>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</si>
  <si>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</si>
  <si>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</si>
  <si>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</si>
  <si>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</si>
  <si>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</si>
  <si>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</si>
  <si>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</si>
  <si>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</si>
  <si>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</si>
  <si>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</si>
  <si>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</si>
  <si>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</si>
  <si>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</si>
  <si>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</si>
  <si>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</si>
  <si>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</si>
  <si>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</si>
  <si>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</si>
  <si>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</si>
  <si>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</si>
  <si>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</si>
  <si>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</si>
  <si>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</si>
  <si>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</si>
  <si>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</si>
  <si>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</si>
  <si>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</si>
  <si>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</si>
  <si>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</si>
  <si>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</si>
  <si>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</si>
  <si>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</si>
  <si>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</si>
  <si>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</si>
  <si>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</si>
  <si>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</si>
  <si>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</si>
  <si>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</si>
  <si>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</si>
  <si>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</si>
  <si>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</si>
  <si>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</si>
  <si>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</si>
  <si>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</si>
  <si>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</si>
  <si>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</si>
  <si>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</si>
  <si>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</si>
  <si>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</si>
  <si>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</si>
  <si>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</si>
  <si>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</si>
  <si>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</si>
  <si>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</si>
  <si>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</si>
  <si>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</si>
  <si>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</si>
  <si>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</si>
  <si>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</si>
  <si>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</si>
  <si>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</si>
  <si>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</si>
  <si>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</si>
  <si>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</si>
  <si>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</si>
  <si>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</si>
  <si>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</si>
  <si>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</si>
  <si>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</si>
  <si>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</si>
  <si>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</si>
  <si>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</si>
  <si>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</si>
  <si>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</si>
  <si>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</si>
  <si>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</si>
  <si>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</si>
  <si>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</si>
  <si>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</si>
  <si>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</si>
  <si>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</si>
  <si>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</si>
  <si>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</si>
  <si>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</si>
  <si>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</si>
  <si>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</si>
  <si>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</si>
  <si>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</si>
  <si>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</si>
  <si>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</si>
  <si>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</si>
  <si>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</si>
  <si>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</si>
  <si>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</si>
  <si>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</si>
  <si>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</si>
  <si>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</si>
  <si>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</si>
  <si>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</si>
  <si>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</si>
  <si>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</si>
  <si>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</si>
  <si>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</si>
  <si>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</si>
  <si>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</si>
  <si>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</si>
  <si>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</si>
  <si>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</si>
  <si>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</si>
  <si>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</si>
  <si>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</si>
  <si>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</si>
  <si>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</si>
  <si>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</si>
  <si>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</si>
  <si>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</si>
  <si>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</si>
  <si>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</si>
  <si>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</si>
  <si>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</si>
  <si>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</si>
  <si>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</si>
  <si>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</si>
  <si>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</si>
  <si>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</si>
  <si>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</si>
  <si>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</si>
  <si>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</si>
  <si>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</si>
  <si>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</si>
  <si>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</si>
  <si>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</si>
  <si>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</si>
  <si>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</si>
  <si>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</si>
  <si>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</si>
  <si>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</si>
  <si>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</si>
  <si>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</si>
  <si>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</si>
  <si>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</si>
  <si>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</si>
  <si>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</si>
  <si>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</si>
  <si>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</si>
  <si>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</si>
  <si>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</si>
  <si>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</si>
  <si>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</si>
  <si>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</si>
  <si>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</si>
  <si>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</si>
  <si>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</si>
  <si>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</si>
  <si>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</si>
  <si>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</si>
  <si>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</si>
  <si>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</si>
  <si>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</si>
  <si>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</si>
  <si>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</si>
  <si>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</si>
  <si>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</si>
  <si>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</si>
  <si>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</si>
  <si>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</si>
  <si>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</si>
  <si>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</si>
  <si>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</si>
  <si>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</si>
  <si>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</si>
  <si>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</si>
  <si>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</si>
  <si>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</si>
  <si>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</si>
  <si>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</si>
  <si>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</si>
  <si>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</si>
  <si>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</si>
  <si>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</si>
  <si>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</si>
  <si>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</si>
  <si>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</si>
  <si>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</si>
  <si>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</si>
  <si>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</si>
  <si>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</si>
  <si>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</si>
  <si>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</si>
  <si>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</si>
  <si>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</si>
  <si>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</si>
  <si>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</si>
  <si>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</si>
  <si>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</si>
  <si>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</si>
  <si>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</si>
  <si>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</si>
  <si>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</si>
  <si>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</si>
  <si>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</si>
  <si>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</si>
  <si>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</si>
  <si>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</si>
  <si>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</si>
  <si>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</si>
  <si>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</si>
  <si>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</si>
  <si>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</si>
  <si>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</si>
  <si>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</si>
  <si>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</si>
  <si>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</si>
  <si>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</si>
  <si>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</si>
  <si>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</si>
  <si>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</si>
  <si>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</si>
  <si>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</si>
  <si>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</si>
  <si>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</si>
  <si>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</si>
  <si>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</si>
  <si>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</si>
  <si>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</si>
  <si>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</si>
  <si>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</si>
  <si>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</si>
  <si>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</si>
  <si>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</si>
  <si>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</si>
  <si>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</si>
  <si>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</si>
  <si>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</si>
  <si>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</si>
  <si>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</si>
  <si>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</si>
  <si>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</si>
  <si>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</si>
  <si>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</si>
  <si>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</si>
  <si>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</si>
  <si>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</si>
  <si>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</si>
  <si>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</si>
  <si>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</si>
  <si>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</si>
  <si>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</si>
  <si>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</si>
  <si>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</si>
  <si>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</si>
  <si>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</si>
  <si>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</si>
  <si>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</si>
  <si>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</si>
  <si>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</si>
  <si>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</si>
  <si>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</si>
  <si>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</si>
  <si>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</si>
  <si>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</si>
  <si>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</si>
  <si>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</si>
  <si>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</si>
  <si>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</si>
  <si>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</si>
  <si>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</si>
  <si>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</si>
  <si>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</si>
  <si>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</si>
  <si>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</si>
  <si>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</si>
  <si>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</si>
  <si>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</si>
  <si>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</si>
  <si>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</si>
  <si>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</si>
  <si>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</si>
  <si>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</si>
  <si>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</si>
  <si>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</si>
  <si>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</si>
  <si>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</si>
  <si>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</si>
  <si>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</si>
  <si>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</si>
  <si>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</si>
  <si>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</si>
  <si>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</si>
  <si>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</si>
  <si>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</si>
  <si>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</si>
  <si>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</si>
  <si>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</si>
  <si>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</si>
  <si>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</si>
  <si>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</si>
  <si>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</si>
  <si>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</si>
  <si>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</si>
  <si>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</si>
  <si>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</si>
  <si>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</si>
  <si>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</si>
  <si>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</si>
  <si>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</si>
  <si>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</si>
  <si>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</si>
  <si>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</si>
  <si>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</si>
  <si>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</si>
  <si>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</si>
  <si>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</si>
  <si>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</si>
  <si>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</si>
  <si>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</si>
  <si>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</si>
  <si>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</si>
  <si>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</si>
  <si>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</si>
  <si>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</si>
  <si>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</si>
  <si>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</si>
  <si>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</si>
  <si>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</si>
  <si>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</si>
  <si>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</si>
  <si>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</si>
  <si>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</si>
  <si>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</si>
  <si>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</si>
  <si>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</si>
  <si>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</si>
  <si>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</si>
  <si>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</si>
  <si>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</si>
  <si>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</si>
  <si>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</si>
  <si>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</si>
  <si>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</si>
  <si>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</si>
  <si>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</si>
  <si>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</si>
  <si>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</si>
  <si>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</si>
  <si>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</si>
  <si>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</si>
  <si>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</si>
  <si>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</si>
  <si>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</si>
  <si>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</si>
  <si>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</si>
  <si>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</si>
  <si>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</si>
  <si>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</si>
  <si>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</si>
  <si>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</si>
  <si>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</si>
  <si>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</si>
  <si>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</si>
  <si>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</si>
  <si>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</si>
  <si>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</si>
  <si>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</si>
  <si>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</si>
  <si>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</si>
  <si>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</si>
  <si>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</si>
  <si>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</si>
  <si>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</si>
  <si>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</si>
  <si>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</si>
  <si>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</si>
  <si>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</si>
  <si>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</si>
  <si>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</si>
  <si>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</si>
  <si>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</si>
  <si>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</si>
  <si>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</si>
  <si>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</si>
  <si>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</si>
  <si>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</si>
  <si>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</si>
  <si>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</si>
  <si>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</si>
  <si>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</si>
  <si>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</si>
  <si>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</si>
  <si>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</si>
  <si>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</si>
  <si>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</si>
  <si>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</si>
  <si>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</si>
  <si>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</si>
  <si>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</si>
  <si>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</si>
  <si>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</si>
  <si>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</si>
  <si>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</si>
  <si>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</si>
  <si>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</si>
  <si>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</si>
  <si>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</si>
  <si>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</si>
  <si>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</si>
  <si>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</si>
  <si>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</si>
  <si>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</si>
  <si>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</si>
  <si>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</si>
  <si>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</si>
  <si>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</si>
  <si>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</si>
  <si>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</si>
  <si>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</si>
  <si>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</si>
  <si>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</si>
  <si>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</si>
  <si>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</si>
  <si>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</si>
  <si>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</si>
  <si>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</si>
  <si>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</si>
  <si>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</si>
  <si>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</si>
  <si>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</si>
  <si>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</si>
  <si>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</si>
  <si>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</si>
  <si>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</si>
  <si>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</si>
  <si>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</si>
  <si>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</si>
  <si>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</si>
  <si>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</si>
  <si>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</si>
  <si>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</si>
  <si>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</si>
  <si>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</si>
  <si>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</si>
  <si>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</si>
  <si>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</si>
  <si>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</si>
  <si>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</si>
  <si>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</si>
  <si>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</si>
  <si>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</si>
  <si>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</si>
  <si>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</si>
  <si>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</si>
  <si>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</si>
  <si>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</si>
  <si>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</si>
  <si>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</si>
  <si>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</si>
  <si>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</si>
  <si>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</si>
  <si>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</si>
  <si>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</si>
  <si>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</si>
  <si>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</si>
  <si>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</si>
  <si>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</si>
  <si>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</si>
  <si>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</si>
  <si>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</si>
  <si>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</si>
  <si>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</si>
  <si>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</si>
  <si>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</si>
  <si>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</si>
  <si>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</si>
  <si>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</si>
  <si>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</si>
  <si>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</si>
  <si>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</si>
  <si>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</si>
  <si>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</si>
  <si>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</si>
  <si>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</si>
  <si>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</si>
  <si>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</si>
  <si>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</si>
  <si>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</si>
  <si>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</si>
  <si>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</si>
  <si>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</si>
  <si>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</si>
  <si>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</si>
  <si>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</si>
  <si>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</si>
  <si>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</si>
  <si>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</si>
  <si>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</si>
  <si>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</si>
  <si>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</si>
  <si>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</si>
  <si>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</si>
  <si>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</si>
  <si>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</si>
  <si>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</si>
  <si>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</si>
  <si>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</si>
  <si>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</si>
  <si>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</si>
  <si>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</si>
  <si>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</si>
  <si>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</si>
  <si>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</si>
  <si>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</si>
  <si>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</si>
  <si>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</si>
  <si>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</si>
  <si>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</si>
  <si>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</si>
  <si>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</si>
  <si>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</si>
  <si>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</si>
  <si>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</si>
  <si>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</si>
  <si>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</si>
  <si>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</si>
  <si>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</si>
  <si>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</si>
  <si>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</si>
  <si>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</si>
  <si>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</si>
  <si>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</si>
  <si>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</si>
  <si>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</si>
  <si>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</si>
  <si>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</si>
  <si>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</si>
  <si>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</si>
  <si>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</si>
  <si>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</si>
  <si>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</si>
  <si>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</si>
  <si>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</si>
  <si>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</si>
  <si>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</si>
  <si>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</si>
  <si>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</si>
  <si>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</si>
  <si>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</si>
  <si>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</si>
  <si>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</si>
  <si>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</si>
  <si>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</si>
  <si>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</si>
  <si>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</si>
  <si>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</si>
  <si>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</si>
  <si>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</si>
  <si>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</si>
  <si>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</si>
  <si>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</si>
  <si>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</si>
  <si>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</si>
  <si>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</si>
  <si>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</si>
  <si>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</si>
  <si>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</si>
  <si>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</si>
  <si>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</si>
  <si>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</si>
  <si>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</si>
  <si>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</si>
  <si>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</si>
  <si>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</si>
  <si>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</si>
  <si>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</si>
  <si>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</si>
  <si>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</si>
  <si>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</si>
  <si>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</si>
  <si>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</si>
  <si>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</si>
  <si>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</si>
  <si>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</si>
  <si>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</si>
  <si>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</si>
  <si>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</si>
  <si>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</si>
  <si>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</si>
  <si>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</si>
  <si>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</si>
  <si>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</si>
  <si>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</si>
  <si>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</si>
  <si>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</si>
  <si>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</si>
  <si>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</si>
  <si>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</si>
  <si>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</si>
  <si>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</si>
  <si>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</si>
  <si>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</si>
  <si>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</si>
  <si>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</si>
  <si>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</si>
  <si>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</si>
  <si>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</si>
  <si>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</si>
  <si>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</si>
  <si>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</si>
  <si>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</si>
  <si>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</si>
  <si>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</si>
  <si>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</si>
  <si>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</si>
  <si>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</si>
  <si>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</si>
  <si>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</si>
  <si>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</si>
  <si>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</si>
  <si>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</si>
  <si>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</si>
  <si>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</si>
  <si>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</si>
  <si>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</si>
  <si>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</si>
  <si>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</si>
  <si>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</si>
  <si>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</si>
  <si>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</si>
  <si>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</si>
  <si>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</si>
  <si>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</si>
  <si>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</si>
  <si>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</si>
  <si>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</si>
  <si>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</si>
  <si>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</si>
  <si>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</si>
  <si>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</si>
  <si>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</si>
  <si>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</si>
  <si>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</si>
  <si>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</si>
  <si>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</si>
  <si>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</si>
  <si>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</si>
  <si>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</si>
  <si>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</si>
  <si>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</si>
  <si>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</si>
  <si>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</si>
  <si>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</si>
  <si>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</si>
  <si>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</si>
  <si>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</si>
  <si>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</si>
  <si>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</si>
  <si>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</si>
  <si>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</si>
  <si>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</si>
  <si>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</si>
  <si>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</si>
  <si>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</si>
  <si>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</si>
  <si>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</si>
  <si>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</si>
  <si>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</si>
  <si>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</si>
  <si>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</si>
  <si>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</si>
  <si>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</si>
  <si>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</si>
  <si>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</si>
  <si>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</si>
  <si>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</si>
  <si>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</si>
  <si>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</si>
  <si>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</si>
  <si>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</si>
  <si>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</si>
  <si>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</si>
  <si>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</si>
  <si>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</si>
  <si>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</si>
  <si>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</si>
  <si>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</si>
  <si>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</si>
  <si>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</si>
  <si>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</si>
  <si>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</si>
  <si>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</si>
  <si>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</si>
  <si>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</si>
  <si>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</si>
  <si>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</si>
  <si>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</si>
  <si>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</si>
  <si>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</si>
  <si>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</si>
  <si>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</si>
  <si>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</si>
  <si>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</si>
  <si>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</si>
  <si>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</si>
  <si>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</si>
  <si>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</si>
  <si>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</si>
  <si>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</si>
  <si>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</si>
  <si>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</si>
  <si>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</si>
  <si>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</si>
  <si>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</si>
  <si>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</si>
  <si>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</si>
  <si>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</si>
  <si>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</si>
  <si>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</si>
  <si>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</si>
  <si>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</si>
  <si>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</si>
  <si>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</si>
  <si>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</si>
  <si>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</si>
  <si>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</si>
  <si>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</si>
  <si>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</si>
  <si>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</si>
  <si>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</si>
  <si>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</si>
  <si>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</si>
  <si>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</si>
  <si>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</si>
  <si>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</si>
  <si>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</si>
  <si>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</si>
  <si>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</si>
  <si>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</si>
  <si>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</si>
  <si>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</si>
  <si>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</si>
  <si>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</si>
  <si>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</si>
  <si>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</si>
  <si>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</si>
  <si>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</si>
  <si>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</si>
  <si>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</si>
  <si>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</si>
  <si>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</si>
  <si>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</si>
  <si>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</si>
  <si>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</si>
  <si>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</si>
  <si>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</si>
  <si>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</si>
  <si>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</si>
  <si>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</si>
  <si>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</si>
  <si>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</si>
  <si>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</si>
  <si>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</si>
  <si>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</si>
  <si>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</si>
  <si>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</si>
  <si>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</si>
  <si>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</si>
  <si>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</si>
  <si>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</si>
  <si>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</si>
  <si>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</si>
  <si>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</si>
  <si>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</si>
  <si>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</si>
  <si>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</si>
  <si>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</si>
  <si>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</si>
  <si>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</si>
  <si>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</si>
  <si>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</si>
  <si>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</si>
  <si>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</si>
  <si>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</si>
  <si>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</si>
  <si>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</si>
  <si>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</si>
  <si>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</si>
  <si>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</si>
  <si>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</si>
  <si>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</si>
  <si>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</si>
  <si>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</si>
  <si>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</si>
  <si>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</si>
  <si>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</si>
  <si>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</si>
  <si>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</si>
  <si>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</si>
  <si>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</si>
  <si>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</si>
  <si>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</si>
  <si>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</si>
  <si>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</si>
  <si>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</si>
  <si>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</si>
  <si>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</si>
  <si>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</si>
  <si>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</si>
  <si>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</si>
  <si>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</si>
  <si>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</si>
  <si>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</si>
  <si>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</si>
  <si>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</si>
  <si>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</si>
  <si>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</si>
  <si>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</si>
  <si>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</si>
  <si>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</si>
  <si>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</si>
  <si>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</si>
  <si>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</si>
  <si>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</si>
  <si>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</si>
  <si>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</si>
  <si>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</si>
  <si>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</si>
  <si>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</si>
  <si>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</si>
  <si>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</si>
  <si>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</si>
  <si>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</si>
  <si>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</si>
  <si>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</si>
  <si>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</si>
  <si>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</si>
  <si>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</si>
  <si>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</si>
  <si>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</si>
  <si>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</si>
  <si>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</si>
  <si>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</si>
  <si>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</si>
  <si>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</si>
  <si>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</si>
  <si>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</si>
  <si>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</si>
  <si>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</si>
  <si>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</si>
  <si>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</si>
  <si>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</si>
  <si>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</si>
  <si>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</si>
  <si>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</si>
  <si>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</si>
  <si>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</si>
  <si>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</si>
  <si>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</si>
  <si>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</si>
  <si>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</si>
  <si>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</si>
  <si>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</si>
  <si>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</si>
  <si>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</si>
  <si>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</si>
  <si>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</si>
  <si>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</si>
  <si>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</si>
  <si>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</si>
  <si>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</si>
  <si>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</si>
  <si>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</si>
  <si>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</si>
  <si>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</si>
  <si>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</si>
  <si>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</si>
  <si>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</si>
  <si>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</si>
  <si>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</si>
  <si>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</si>
  <si>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</si>
  <si>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</si>
  <si>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</si>
  <si>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</si>
  <si>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</si>
  <si>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</si>
  <si>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</si>
  <si>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</si>
  <si>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</si>
  <si>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</si>
  <si>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</si>
  <si>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</si>
  <si>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</si>
  <si>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</si>
  <si>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</si>
  <si>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</si>
  <si>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</si>
  <si>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</si>
  <si>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</si>
  <si>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</si>
  <si>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</si>
  <si>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</si>
  <si>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</si>
  <si>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</si>
  <si>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</si>
  <si>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</si>
  <si>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</si>
  <si>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</si>
  <si>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</si>
  <si>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</si>
  <si>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</si>
  <si>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</si>
  <si>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</si>
  <si>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</si>
  <si>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</si>
  <si>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</si>
  <si>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</si>
  <si>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</si>
  <si>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</si>
  <si>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</si>
  <si>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</si>
  <si>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</si>
  <si>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</si>
  <si>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</si>
  <si>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</si>
  <si>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</si>
  <si>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</si>
  <si>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</si>
  <si>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</si>
  <si>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</si>
  <si>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</si>
  <si>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</si>
  <si>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</si>
  <si>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</si>
  <si>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</si>
  <si>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</si>
  <si>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</si>
  <si>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</si>
  <si>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</si>
  <si>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</si>
  <si>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</si>
  <si>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</si>
  <si>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</si>
  <si>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</si>
  <si>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</si>
  <si>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</si>
  <si>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</si>
  <si>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</si>
  <si>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</si>
  <si>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</si>
  <si>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</si>
  <si>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</si>
  <si>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</si>
  <si>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</si>
  <si>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</si>
  <si>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</si>
  <si>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</si>
  <si>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</si>
  <si>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</si>
  <si>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</si>
  <si>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</si>
  <si>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</si>
  <si>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</si>
  <si>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</si>
  <si>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</si>
  <si>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</si>
  <si>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</si>
  <si>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</si>
  <si>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</si>
  <si>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</si>
  <si>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</si>
  <si>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</si>
  <si>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</si>
  <si>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</si>
  <si>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</si>
  <si>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</si>
  <si>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</si>
  <si>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</si>
  <si>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</si>
  <si>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</si>
  <si>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</si>
  <si>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</si>
  <si>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</si>
  <si>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</si>
  <si>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</si>
  <si>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</si>
  <si>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</si>
  <si>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</si>
  <si>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</si>
  <si>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</si>
  <si>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</si>
  <si>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</si>
  <si>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</si>
  <si>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</si>
  <si>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</si>
  <si>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</si>
  <si>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</si>
  <si>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</si>
  <si>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</si>
  <si>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</si>
  <si>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</si>
  <si>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</si>
  <si>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</si>
  <si>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</si>
  <si>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</si>
  <si>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</si>
  <si>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</si>
  <si>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</si>
  <si>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</si>
  <si>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</si>
  <si>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</si>
  <si>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</si>
  <si>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</si>
  <si>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</si>
  <si>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</si>
  <si>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</si>
  <si>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</si>
  <si>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</si>
  <si>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</si>
  <si>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</si>
  <si>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</si>
  <si>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</si>
  <si>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</si>
  <si>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</si>
  <si>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</si>
  <si>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</si>
  <si>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</si>
  <si>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</si>
  <si>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</si>
  <si>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</si>
  <si>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</si>
  <si>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</si>
  <si>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</si>
  <si>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</si>
  <si>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</si>
  <si>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</si>
  <si>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</si>
  <si>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</si>
  <si>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</si>
  <si>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</si>
  <si>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</si>
  <si>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</si>
  <si>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</si>
  <si>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</si>
  <si>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</si>
  <si>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</si>
  <si>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</si>
  <si>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</si>
  <si>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</si>
  <si>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</si>
  <si>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</si>
  <si>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</si>
  <si>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</si>
  <si>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</si>
  <si>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</si>
  <si>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</si>
  <si>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</si>
  <si>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</si>
  <si>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</si>
  <si>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</si>
  <si>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</si>
  <si>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</si>
  <si>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</si>
  <si>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</si>
  <si>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</si>
  <si>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</si>
  <si>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</si>
  <si>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</si>
  <si>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</si>
  <si>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</si>
  <si>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</si>
  <si>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</si>
  <si>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</si>
  <si>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</si>
  <si>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</si>
  <si>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</si>
  <si>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</si>
  <si>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</si>
  <si>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</si>
  <si>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</si>
  <si>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</si>
  <si>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</si>
  <si>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</si>
  <si>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</si>
  <si>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</si>
  <si>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</si>
  <si>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</si>
  <si>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</si>
  <si>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</si>
  <si>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</si>
  <si>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</si>
  <si>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</si>
  <si>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</si>
  <si>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</si>
  <si>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</si>
  <si>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</si>
  <si>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</si>
  <si>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</si>
  <si>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</si>
  <si>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</si>
  <si>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</si>
  <si>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</si>
  <si>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</si>
  <si>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</si>
  <si>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</si>
  <si>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</si>
  <si>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</si>
  <si>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</si>
  <si>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</si>
  <si>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</si>
  <si>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</si>
  <si>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</si>
  <si>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</si>
  <si>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</si>
  <si>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</si>
  <si>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</si>
  <si>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</si>
  <si>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</si>
  <si>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</si>
  <si>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</si>
  <si>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</si>
  <si>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</si>
  <si>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</si>
  <si>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</si>
  <si>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</si>
  <si>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</si>
  <si>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</si>
  <si>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</si>
  <si>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</si>
  <si>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</si>
  <si>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</si>
  <si>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</si>
  <si>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</si>
  <si>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</si>
  <si>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</si>
  <si>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</si>
  <si>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</si>
  <si>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</si>
  <si>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</si>
  <si>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</si>
  <si>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</si>
  <si>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</si>
  <si>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</si>
  <si>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</si>
  <si>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</si>
  <si>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</si>
  <si>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</si>
  <si>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</si>
  <si>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</si>
  <si>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</si>
  <si>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</si>
  <si>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</si>
  <si>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</si>
  <si>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</si>
  <si>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</si>
  <si>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</si>
  <si>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</si>
  <si>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</si>
  <si>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</si>
  <si>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</si>
  <si>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</si>
  <si>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</si>
  <si>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</si>
  <si>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</si>
  <si>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</si>
  <si>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</si>
  <si>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</si>
  <si>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</si>
  <si>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</si>
  <si>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</si>
  <si>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</si>
  <si>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</si>
  <si>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</si>
  <si>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</si>
  <si>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</si>
  <si>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</si>
  <si>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</si>
  <si>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</si>
  <si>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</si>
  <si>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</si>
  <si>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</si>
  <si>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</si>
  <si>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</si>
  <si>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</si>
  <si>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</si>
  <si>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</si>
  <si>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</si>
  <si>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</si>
  <si>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</si>
  <si>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</si>
  <si>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</si>
  <si>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</si>
  <si>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</si>
  <si>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</si>
  <si>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</si>
  <si>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</si>
  <si>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</si>
  <si>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</si>
  <si>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</si>
  <si>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</si>
  <si>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</si>
  <si>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</si>
  <si>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</si>
  <si>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</si>
  <si>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</si>
  <si>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</si>
  <si>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</si>
  <si>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</si>
  <si>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</si>
  <si>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</si>
  <si>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</si>
  <si>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</si>
  <si>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</si>
  <si>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</si>
  <si>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</si>
  <si>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</si>
  <si>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</si>
  <si>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</si>
  <si>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</si>
  <si>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</si>
  <si>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</si>
  <si>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</si>
  <si>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</si>
  <si>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</si>
  <si>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</si>
  <si>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</si>
  <si>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</si>
  <si>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</si>
  <si>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</si>
  <si>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</si>
  <si>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</si>
  <si>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</si>
  <si>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</si>
  <si>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</si>
  <si>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</si>
  <si>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</si>
  <si>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</si>
  <si>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</si>
  <si>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</si>
  <si>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</si>
  <si>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</si>
  <si>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</si>
  <si>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</si>
  <si>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</si>
  <si>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</si>
  <si>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</si>
  <si>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</si>
  <si>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</si>
  <si>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</si>
  <si>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</si>
  <si>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</si>
  <si>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</si>
  <si>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</si>
  <si>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</si>
  <si>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</si>
  <si>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</si>
  <si>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</si>
  <si>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</si>
  <si>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</si>
  <si>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</si>
  <si>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</si>
  <si>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</si>
  <si>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</si>
  <si>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</si>
  <si>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</si>
  <si>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</si>
  <si>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</si>
  <si>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</si>
  <si>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</si>
  <si>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</si>
  <si>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</si>
  <si>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</si>
  <si>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</si>
  <si>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</si>
  <si>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</si>
  <si>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</si>
  <si>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</si>
  <si>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</si>
  <si>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</si>
  <si>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</si>
  <si>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</si>
  <si>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</si>
  <si>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</si>
  <si>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</si>
  <si>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</si>
  <si>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</si>
  <si>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</si>
  <si>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</si>
  <si>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</si>
  <si>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</si>
  <si>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</si>
  <si>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</si>
  <si>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</si>
  <si>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</si>
  <si>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</si>
  <si>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</si>
  <si>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</si>
  <si>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</si>
  <si>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</si>
  <si>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</si>
  <si>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</si>
  <si>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</si>
  <si>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</si>
  <si>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</si>
  <si>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</si>
  <si>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</si>
  <si>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</si>
  <si>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</si>
  <si>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</si>
  <si>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</si>
  <si>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</si>
  <si>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</si>
  <si>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</si>
  <si>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</si>
  <si>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</si>
  <si>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</si>
  <si>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</si>
  <si>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</si>
  <si>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</si>
  <si>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</si>
  <si>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</si>
  <si>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</si>
  <si>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</si>
  <si>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</si>
  <si>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</si>
  <si>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</si>
  <si>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</si>
  <si>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</si>
  <si>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</si>
  <si>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</si>
  <si>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</si>
  <si>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</si>
  <si>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</si>
  <si>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</si>
  <si>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</si>
  <si>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</si>
  <si>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</si>
  <si>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</si>
  <si>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</si>
  <si>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</si>
  <si>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</si>
  <si>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</si>
  <si>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</si>
  <si>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</si>
  <si>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</si>
  <si>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</si>
  <si>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</si>
  <si>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</si>
  <si>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</si>
  <si>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</si>
  <si>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</si>
  <si>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</si>
  <si>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</si>
  <si>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</si>
  <si>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</si>
  <si>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</si>
  <si>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</si>
  <si>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</si>
  <si>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</si>
  <si>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</si>
  <si>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</si>
  <si>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</si>
  <si>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</si>
  <si>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</si>
  <si>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</si>
  <si>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</si>
  <si>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</si>
  <si>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</si>
  <si>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</si>
  <si>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</si>
  <si>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</si>
  <si>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</si>
  <si>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</si>
  <si>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</si>
  <si>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</si>
  <si>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</si>
  <si>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</si>
  <si>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</si>
  <si>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</si>
  <si>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</si>
  <si>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</si>
  <si>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</si>
  <si>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</si>
  <si>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</si>
  <si>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</si>
  <si>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</si>
  <si>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</si>
  <si>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</si>
  <si>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</si>
  <si>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</si>
  <si>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</si>
  <si>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</si>
  <si>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</si>
  <si>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</si>
  <si>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</si>
  <si>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</si>
  <si>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</si>
  <si>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</si>
  <si>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</si>
  <si>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</si>
  <si>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</si>
  <si>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</si>
  <si>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</si>
  <si>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</si>
  <si>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</si>
  <si>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</si>
  <si>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</si>
  <si>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</si>
  <si>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</si>
  <si>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</si>
  <si>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</si>
  <si>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</si>
  <si>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</si>
  <si>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</si>
  <si>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</si>
  <si>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</si>
  <si>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</si>
  <si>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</si>
  <si>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</si>
  <si>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</si>
  <si>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</si>
  <si>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</si>
  <si>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</si>
  <si>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</si>
  <si>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</si>
  <si>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</si>
  <si>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</si>
  <si>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</si>
  <si>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</si>
  <si>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</si>
  <si>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</si>
  <si>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</si>
  <si>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</si>
  <si>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</si>
  <si>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</si>
  <si>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</si>
  <si>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</si>
  <si>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</si>
  <si>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</si>
  <si>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</si>
  <si>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</si>
  <si>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</si>
  <si>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</si>
  <si>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</si>
  <si>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</si>
  <si>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</si>
  <si>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</si>
  <si>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</si>
  <si>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</si>
  <si>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</si>
  <si>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</si>
  <si>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</si>
  <si>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</si>
  <si>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</si>
  <si>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</si>
  <si>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</si>
  <si>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</si>
  <si>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</si>
  <si>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</si>
  <si>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</si>
  <si>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</si>
  <si>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</si>
  <si>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</si>
  <si>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</si>
  <si>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</si>
  <si>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</si>
  <si>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</si>
  <si>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</si>
  <si>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</si>
  <si>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</si>
  <si>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</si>
  <si>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</si>
  <si>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</si>
  <si>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</si>
  <si>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</si>
  <si>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</si>
  <si>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</si>
  <si>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</si>
  <si>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</si>
  <si>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</si>
  <si>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</si>
  <si>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</si>
  <si>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</si>
  <si>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</si>
  <si>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</si>
  <si>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</si>
  <si>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</si>
  <si>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</si>
  <si>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</si>
  <si>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</si>
  <si>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</si>
  <si>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</si>
  <si>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</si>
  <si>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</si>
  <si>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</si>
  <si>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</si>
  <si>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</si>
  <si>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</si>
  <si>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</si>
  <si>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</si>
  <si>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</si>
  <si>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</si>
  <si>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</si>
  <si>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</si>
  <si>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</si>
  <si>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</si>
  <si>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</si>
  <si>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</si>
  <si>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</si>
  <si>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</si>
  <si>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</si>
  <si>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</si>
  <si>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</si>
  <si>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</si>
  <si>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</si>
  <si>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</si>
  <si>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</si>
  <si>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</si>
  <si>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</si>
  <si>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</si>
  <si>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</si>
  <si>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</si>
  <si>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</si>
  <si>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</si>
  <si>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</si>
  <si>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</si>
  <si>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</si>
  <si>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</si>
  <si>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</si>
  <si>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</si>
  <si>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</si>
  <si>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</si>
  <si>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</si>
  <si>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</si>
  <si>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</si>
  <si>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</si>
  <si>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</si>
  <si>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</si>
  <si>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</si>
  <si>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</si>
  <si>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</si>
  <si>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</si>
  <si>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</si>
  <si>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</si>
  <si>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</si>
  <si>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</si>
  <si>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</si>
  <si>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</si>
  <si>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</si>
  <si>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</si>
  <si>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</si>
  <si>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</si>
  <si>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</si>
  <si>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</si>
  <si>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</si>
  <si>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</si>
  <si>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</si>
  <si>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</si>
  <si>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</si>
  <si>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</si>
  <si>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</si>
  <si>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</si>
  <si>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</si>
  <si>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</si>
  <si>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</si>
  <si>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</si>
  <si>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</si>
  <si>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</si>
  <si>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</si>
  <si>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</si>
  <si>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</si>
  <si>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</si>
  <si>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</si>
  <si>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</si>
  <si>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</si>
  <si>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</si>
  <si>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</si>
  <si>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</si>
  <si>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</si>
  <si>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</si>
  <si>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</si>
  <si>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</si>
  <si>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</si>
  <si>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</si>
  <si>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</si>
  <si>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</si>
  <si>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</si>
  <si>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</si>
  <si>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</si>
  <si>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</si>
  <si>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</si>
  <si>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</si>
  <si>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</si>
  <si>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</si>
  <si>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</si>
  <si>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</si>
  <si>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</si>
  <si>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</si>
  <si>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</si>
  <si>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</si>
  <si>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</si>
  <si>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</si>
  <si>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</si>
  <si>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</si>
  <si>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</si>
  <si>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</si>
  <si>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</si>
  <si>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</si>
  <si>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</si>
  <si>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</si>
  <si>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</si>
  <si>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</si>
  <si>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</si>
  <si>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</si>
  <si>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</si>
  <si>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</si>
  <si>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</si>
  <si>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</si>
  <si>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</si>
  <si>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</si>
  <si>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</si>
  <si>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</si>
  <si>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</si>
  <si>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</si>
  <si>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</si>
  <si>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</si>
  <si>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</si>
  <si>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</si>
  <si>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</si>
  <si>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</si>
  <si>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</si>
  <si>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</si>
  <si>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</si>
  <si>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</si>
  <si>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</si>
  <si>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</si>
  <si>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</si>
  <si>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</si>
  <si>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</si>
  <si>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</si>
  <si>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</si>
  <si>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</si>
  <si>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</si>
  <si>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</si>
  <si>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</si>
  <si>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</si>
  <si>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</si>
  <si>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</si>
  <si>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</si>
  <si>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</si>
  <si>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</si>
  <si>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</si>
  <si>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</si>
  <si>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</si>
  <si>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</si>
  <si>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</si>
  <si>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</si>
  <si>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</si>
  <si>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</si>
  <si>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</si>
  <si>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</si>
  <si>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</si>
  <si>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</si>
  <si>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</si>
  <si>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</si>
  <si>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</si>
  <si>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</si>
  <si>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</si>
  <si>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</si>
  <si>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</si>
  <si>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</si>
  <si>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</si>
  <si>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</si>
  <si>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</si>
  <si>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</si>
  <si>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</si>
  <si>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</si>
  <si>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</si>
  <si>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</si>
  <si>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</si>
  <si>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</si>
  <si>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</si>
  <si>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</si>
  <si>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</si>
  <si>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</si>
  <si>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</si>
  <si>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</si>
  <si>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</si>
  <si>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</si>
  <si>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</si>
  <si>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</si>
  <si>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</si>
  <si>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</si>
  <si>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</si>
  <si>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</si>
  <si>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</si>
  <si>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</si>
  <si>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</si>
  <si>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</si>
  <si>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</si>
  <si>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</si>
  <si>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</si>
  <si>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</si>
  <si>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</si>
  <si>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</si>
  <si>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</si>
  <si>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</si>
  <si>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</si>
  <si>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</si>
  <si>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</si>
  <si>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</si>
  <si>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</si>
  <si>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</si>
  <si>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</si>
  <si>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</si>
  <si>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</si>
  <si>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</si>
  <si>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</si>
  <si>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</si>
  <si>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</si>
  <si>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</si>
  <si>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</si>
  <si>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</si>
  <si>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</si>
  <si>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</si>
  <si>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</si>
  <si>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</si>
  <si>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</si>
  <si>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</si>
  <si>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</si>
  <si>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</si>
  <si>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</si>
  <si>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</si>
  <si>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</si>
  <si>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</si>
  <si>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</si>
  <si>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</si>
  <si>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</si>
  <si>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</si>
  <si>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</si>
  <si>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</si>
  <si>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</si>
  <si>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</si>
  <si>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</si>
  <si>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</si>
  <si>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</si>
  <si>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</si>
  <si>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</si>
  <si>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</si>
  <si>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</si>
  <si>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</si>
  <si>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</si>
  <si>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</si>
  <si>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</si>
  <si>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</si>
  <si>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</si>
  <si>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</si>
  <si>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</si>
  <si>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</si>
  <si>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</si>
  <si>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</si>
  <si>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</si>
  <si>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</si>
  <si>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</si>
  <si>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</si>
  <si>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</si>
  <si>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</si>
  <si>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</si>
  <si>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</si>
  <si>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</si>
  <si>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</si>
  <si>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</si>
  <si>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</si>
  <si>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</si>
  <si>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</si>
  <si>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</si>
  <si>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</si>
  <si>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</si>
  <si>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</si>
  <si>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</si>
  <si>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</si>
  <si>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</si>
  <si>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</si>
  <si>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</si>
  <si>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</si>
  <si>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</si>
  <si>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</si>
  <si>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</si>
  <si>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</si>
  <si>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</si>
  <si>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</si>
  <si>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</si>
  <si>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</si>
  <si>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</si>
  <si>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</si>
  <si>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</si>
  <si>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</si>
  <si>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</si>
  <si>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</si>
  <si>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</si>
  <si>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</si>
  <si>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</si>
  <si>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</si>
  <si>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</si>
  <si>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</si>
  <si>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</si>
  <si>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</si>
  <si>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</si>
  <si>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</si>
  <si>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</si>
  <si>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</si>
  <si>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</si>
  <si>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</si>
  <si>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</si>
  <si>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</si>
  <si>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</si>
  <si>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</si>
  <si>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</si>
  <si>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</si>
  <si>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</si>
  <si>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</si>
  <si>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</si>
  <si>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</si>
  <si>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</si>
  <si>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</si>
  <si>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</si>
  <si>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</si>
  <si>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</si>
  <si>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</si>
  <si>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</si>
  <si>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</si>
  <si>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</si>
  <si>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</si>
  <si>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</si>
  <si>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</si>
  <si>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</si>
  <si>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</si>
  <si>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</si>
  <si>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</si>
  <si>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</si>
  <si>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</si>
  <si>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</si>
  <si>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</si>
  <si>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</si>
  <si>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</si>
  <si>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</si>
  <si>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</si>
  <si>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</si>
  <si>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</si>
  <si>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</si>
  <si>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</si>
  <si>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</si>
  <si>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</si>
  <si>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</si>
  <si>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</si>
  <si>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</si>
  <si>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</si>
  <si>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</si>
  <si>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</si>
  <si>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</si>
  <si>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</si>
  <si>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</si>
  <si>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</si>
  <si>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</si>
  <si>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</si>
  <si>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</si>
  <si>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</si>
  <si>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</si>
  <si>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</si>
  <si>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</si>
  <si>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</si>
  <si>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</si>
  <si>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</si>
  <si>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</si>
  <si>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</si>
  <si>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</si>
  <si>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</si>
  <si>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</si>
  <si>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</si>
  <si>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</si>
  <si>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</si>
  <si>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</si>
  <si>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</si>
  <si>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</si>
  <si>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</si>
  <si>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</si>
  <si>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</si>
  <si>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</si>
  <si>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</si>
  <si>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</si>
  <si>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</si>
  <si>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</si>
  <si>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</si>
  <si>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</si>
  <si>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</si>
  <si>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</si>
  <si>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</si>
  <si>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</si>
  <si>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</si>
  <si>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</si>
  <si>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</si>
  <si>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</si>
  <si>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</si>
  <si>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</si>
  <si>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</si>
  <si>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</si>
  <si>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</si>
  <si>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</si>
  <si>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</si>
  <si>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</si>
  <si>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</si>
  <si>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</si>
  <si>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</si>
  <si>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</si>
  <si>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</si>
  <si>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</si>
  <si>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</si>
  <si>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</si>
  <si>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</si>
  <si>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</si>
  <si>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</si>
  <si>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</si>
  <si>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</si>
  <si>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</si>
  <si>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</si>
  <si>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</si>
  <si>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</si>
  <si>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</si>
  <si>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</si>
  <si>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</si>
  <si>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</si>
  <si>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</si>
  <si>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</si>
  <si>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</si>
  <si>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</si>
  <si>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</si>
  <si>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</si>
  <si>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</si>
  <si>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</si>
  <si>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</si>
  <si>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</si>
  <si>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</si>
  <si>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</si>
  <si>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</si>
  <si>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</si>
  <si>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</si>
  <si>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</si>
  <si>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</si>
  <si>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</si>
  <si>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</si>
  <si>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</si>
  <si>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</si>
  <si>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</si>
  <si>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</si>
  <si>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</si>
  <si>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</si>
  <si>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</si>
  <si>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</si>
  <si>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</si>
  <si>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</si>
  <si>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</si>
  <si>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</si>
  <si>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</si>
  <si>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</si>
  <si>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</si>
  <si>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</si>
  <si>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</si>
  <si>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</si>
  <si>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</si>
  <si>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</si>
  <si>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</si>
  <si>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</si>
  <si>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</si>
  <si>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</si>
  <si>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</si>
  <si>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</si>
  <si>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</si>
  <si>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</si>
  <si>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</si>
  <si>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</si>
  <si>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</si>
  <si>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</si>
  <si>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</si>
  <si>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</si>
  <si>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</si>
  <si>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</si>
  <si>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</si>
  <si>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</si>
  <si>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</si>
  <si>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</si>
  <si>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</si>
  <si>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</si>
  <si>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</si>
  <si>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</si>
  <si>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</si>
  <si>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</si>
  <si>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</si>
  <si>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</si>
  <si>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</si>
  <si>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</si>
  <si>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</si>
  <si>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</si>
  <si>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</si>
  <si>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</si>
  <si>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</si>
  <si>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</si>
  <si>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</si>
  <si>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</si>
  <si>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</si>
  <si>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</si>
  <si>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</si>
  <si>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</si>
  <si>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</si>
  <si>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</si>
  <si>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</si>
  <si>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</si>
  <si>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</si>
  <si>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</si>
  <si>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</si>
  <si>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</si>
  <si>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</si>
  <si>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</si>
  <si>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</si>
  <si>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</si>
  <si>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</si>
  <si>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</si>
  <si>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</si>
  <si>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</si>
  <si>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</si>
  <si>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</si>
  <si>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</si>
  <si>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</si>
  <si>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</si>
  <si>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</si>
  <si>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</si>
  <si>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</si>
  <si>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</si>
  <si>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</si>
  <si>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</si>
  <si>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</si>
  <si>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</si>
  <si>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</si>
  <si>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</si>
  <si>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</si>
  <si>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</si>
  <si>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</si>
  <si>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</si>
  <si>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</si>
  <si>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</si>
  <si>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</si>
  <si>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</si>
  <si>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</si>
  <si>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</si>
  <si>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</si>
  <si>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</si>
  <si>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</si>
  <si>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</si>
  <si>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</si>
  <si>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</si>
  <si>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</si>
  <si>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</si>
  <si>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</si>
  <si>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</si>
  <si>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</si>
  <si>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</si>
  <si>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</si>
  <si>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</si>
  <si>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</si>
  <si>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</si>
  <si>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</si>
  <si>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</si>
  <si>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</si>
  <si>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</si>
  <si>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</si>
  <si>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</si>
  <si>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</si>
  <si>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</si>
  <si>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</si>
  <si>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</si>
  <si>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</si>
  <si>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</si>
  <si>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</si>
  <si>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</si>
  <si>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</si>
  <si>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</si>
  <si>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</si>
  <si>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</si>
  <si>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</si>
  <si>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</si>
  <si>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</si>
  <si>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</si>
  <si>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</si>
  <si>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</si>
  <si>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</si>
  <si>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</si>
  <si>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</si>
  <si>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</si>
  <si>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</si>
  <si>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</si>
  <si>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</si>
  <si>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</si>
  <si>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</si>
  <si>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</si>
  <si>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</si>
  <si>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</si>
  <si>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</si>
  <si>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</si>
  <si>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</si>
  <si>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</si>
  <si>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</si>
  <si>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</si>
  <si>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</si>
  <si>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</si>
  <si>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</si>
  <si>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</si>
  <si>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</si>
  <si>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</si>
  <si>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</si>
  <si>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</si>
  <si>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</si>
  <si>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</si>
  <si>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</si>
  <si>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</si>
  <si>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</si>
  <si>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</si>
  <si>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</si>
  <si>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</si>
  <si>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</si>
  <si>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</si>
  <si>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</si>
  <si>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</si>
  <si>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</si>
  <si>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</si>
  <si>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</si>
  <si>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</si>
  <si>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</si>
  <si>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</si>
  <si>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</si>
  <si>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</si>
  <si>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</si>
  <si>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</si>
  <si>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</si>
  <si>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</si>
  <si>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</si>
  <si>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</si>
  <si>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</si>
  <si>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</si>
  <si>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</si>
  <si>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</si>
  <si>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</si>
  <si>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</si>
  <si>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</si>
  <si>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</si>
  <si>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</si>
  <si>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</si>
  <si>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</si>
  <si>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</si>
  <si>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</si>
  <si>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</si>
  <si>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</si>
  <si>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</si>
  <si>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</si>
  <si>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</si>
  <si>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</si>
  <si>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</si>
  <si>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</si>
  <si>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</si>
  <si>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</si>
  <si>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</si>
  <si>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</si>
  <si>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</si>
  <si>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</si>
  <si>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</si>
  <si>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</si>
  <si>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</si>
  <si>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</si>
  <si>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</si>
  <si>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</si>
  <si>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</si>
  <si>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</si>
  <si>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</si>
  <si>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</si>
  <si>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</si>
  <si>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</si>
  <si>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</si>
  <si>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</si>
  <si>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</si>
  <si>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</si>
  <si>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</si>
  <si>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</si>
  <si>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</si>
  <si>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</si>
  <si>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</si>
  <si>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</si>
  <si>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</si>
  <si>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</si>
  <si>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</si>
  <si>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</si>
  <si>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</si>
  <si>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</si>
  <si>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</si>
  <si>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</si>
  <si>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</si>
  <si>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</si>
  <si>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</si>
  <si>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</si>
  <si>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</si>
  <si>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</si>
  <si>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</si>
  <si>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</si>
  <si>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</si>
  <si>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</si>
  <si>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</si>
  <si>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</si>
  <si>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</si>
  <si>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</si>
  <si>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</si>
  <si>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</si>
  <si>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</si>
  <si>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</si>
  <si>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</si>
  <si>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</si>
  <si>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</si>
  <si>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</si>
  <si>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</si>
  <si>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</si>
  <si>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</si>
  <si>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</si>
  <si>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</si>
  <si>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</si>
  <si>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</si>
  <si>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</si>
  <si>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</si>
  <si>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</si>
  <si>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</si>
  <si>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</si>
  <si>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</si>
  <si>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</si>
  <si>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</si>
  <si>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</si>
  <si>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</si>
  <si>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</si>
  <si>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</si>
  <si>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</si>
  <si>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</si>
  <si>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</si>
  <si>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</si>
  <si>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</si>
  <si>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</si>
  <si>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</si>
  <si>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</si>
  <si>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</si>
  <si>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</si>
  <si>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</si>
  <si>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</si>
  <si>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</si>
  <si>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</si>
  <si>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</si>
  <si>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</si>
  <si>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</si>
  <si>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</si>
  <si>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</si>
  <si>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</si>
  <si>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</si>
  <si>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</si>
  <si>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</si>
  <si>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</si>
  <si>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</si>
  <si>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</si>
  <si>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</si>
  <si>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</si>
  <si>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</si>
  <si>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</si>
  <si>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</si>
  <si>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</si>
  <si>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</si>
  <si>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</si>
  <si>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</si>
  <si>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</si>
  <si>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</si>
  <si>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</si>
  <si>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</si>
  <si>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</si>
  <si>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</si>
  <si>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</si>
  <si>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</si>
  <si>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</si>
  <si>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</si>
  <si>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</si>
  <si>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</si>
  <si>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</si>
  <si>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</si>
  <si>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</si>
  <si>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</si>
  <si>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</si>
  <si>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</si>
  <si>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</si>
  <si>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</si>
  <si>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</si>
  <si>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</si>
  <si>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</si>
  <si>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</si>
  <si>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</si>
  <si>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</si>
  <si>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</si>
  <si>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</si>
  <si>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</si>
  <si>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</si>
  <si>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</si>
  <si>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</si>
  <si>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</si>
  <si>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</si>
  <si>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</si>
  <si>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</si>
  <si>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</si>
  <si>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</si>
  <si>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</si>
  <si>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</si>
  <si>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</si>
  <si>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</si>
  <si>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</si>
  <si>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</si>
  <si>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</si>
  <si>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</si>
  <si>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</si>
  <si>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</si>
  <si>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</si>
  <si>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</si>
  <si>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</si>
  <si>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</si>
  <si>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</si>
  <si>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</si>
  <si>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</si>
  <si>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</si>
  <si>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</si>
  <si>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</si>
  <si>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</si>
  <si>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</si>
  <si>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</si>
  <si>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</si>
  <si>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</si>
  <si>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</si>
  <si>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</si>
  <si>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</si>
  <si>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</si>
  <si>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</si>
  <si>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</si>
  <si>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</si>
  <si>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</si>
  <si>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</si>
  <si>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</si>
  <si>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</si>
  <si>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</si>
  <si>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</si>
  <si>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</si>
  <si>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</si>
  <si>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</si>
  <si>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</si>
  <si>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</si>
  <si>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</si>
  <si>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</si>
  <si>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</si>
  <si>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</si>
  <si>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</si>
  <si>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</si>
  <si>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</si>
  <si>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</si>
  <si>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</si>
  <si>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</si>
  <si>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</si>
  <si>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</si>
  <si>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</si>
  <si>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</si>
  <si>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</si>
  <si>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</si>
  <si>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</si>
  <si>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</si>
  <si>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</si>
  <si>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</si>
  <si>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</si>
  <si>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</si>
  <si>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</si>
  <si>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</si>
  <si>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</si>
  <si>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</si>
  <si>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</si>
  <si>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</si>
  <si>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</si>
  <si>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</si>
  <si>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</si>
  <si>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</si>
  <si>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</si>
  <si>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</si>
  <si>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</si>
  <si>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</si>
  <si>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</si>
  <si>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</si>
  <si>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</si>
  <si>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</si>
  <si>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</si>
  <si>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</si>
  <si>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</si>
  <si>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</si>
  <si>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</si>
  <si>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</si>
  <si>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</si>
  <si>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</si>
  <si>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</si>
  <si>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</si>
  <si>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</si>
  <si>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</si>
  <si>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</si>
  <si>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</si>
  <si>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</si>
  <si>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</si>
  <si>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</si>
  <si>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</si>
  <si>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</si>
  <si>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</si>
  <si>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</si>
  <si>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</si>
  <si>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</si>
  <si>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</si>
  <si>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</si>
  <si>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</si>
  <si>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</si>
  <si>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</si>
  <si>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</si>
  <si>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</si>
  <si>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</si>
  <si>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</si>
  <si>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</si>
  <si>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</si>
  <si>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</si>
  <si>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</si>
  <si>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</si>
  <si>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</si>
  <si>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</si>
  <si>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</si>
  <si>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</si>
  <si>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</si>
  <si>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</si>
  <si>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</si>
  <si>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</si>
  <si>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</si>
  <si>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</si>
  <si>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</si>
  <si>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</si>
  <si>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</si>
  <si>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</si>
  <si>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</si>
  <si>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</si>
  <si>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</si>
  <si>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</si>
  <si>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</si>
  <si>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</si>
  <si>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</si>
  <si>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</si>
  <si>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</si>
  <si>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</si>
  <si>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</si>
  <si>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</si>
  <si>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</si>
  <si>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</si>
  <si>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</si>
  <si>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</si>
  <si>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</si>
  <si>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</si>
  <si>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</si>
  <si>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</si>
  <si>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</si>
  <si>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</si>
  <si>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</si>
  <si>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</si>
  <si>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</si>
  <si>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</si>
  <si>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</si>
  <si>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</si>
  <si>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</si>
  <si>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</si>
  <si>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</si>
  <si>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</si>
  <si>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</si>
  <si>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</si>
  <si>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</si>
  <si>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</si>
  <si>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</si>
  <si>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</si>
  <si>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</si>
  <si>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</si>
  <si>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</si>
  <si>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</si>
  <si>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</si>
  <si>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</si>
  <si>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</si>
  <si>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</si>
  <si>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</si>
  <si>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</si>
  <si>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</si>
  <si>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</si>
  <si>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</si>
  <si>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</si>
  <si>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</si>
  <si>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</si>
  <si>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</si>
  <si>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</si>
  <si>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</si>
  <si>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</si>
  <si>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</si>
  <si>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</si>
  <si>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</si>
  <si>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</si>
  <si>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</si>
  <si>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</si>
  <si>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</si>
  <si>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</si>
  <si>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</si>
  <si>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</si>
  <si>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</si>
  <si>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</si>
  <si>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</si>
  <si>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</si>
  <si>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</si>
  <si>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</si>
  <si>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</si>
  <si>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</si>
  <si>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</si>
  <si>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</si>
  <si>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</si>
  <si>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</si>
  <si>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</si>
  <si>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</si>
  <si>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</si>
  <si>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</si>
  <si>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</si>
  <si>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</si>
  <si>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</si>
  <si>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</si>
  <si>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</si>
  <si>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</si>
  <si>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</si>
  <si>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</si>
  <si>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</si>
  <si>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</si>
  <si>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</si>
  <si>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</si>
  <si>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</si>
  <si>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</si>
  <si>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</si>
  <si>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</si>
  <si>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</si>
  <si>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</si>
  <si>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</si>
  <si>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</si>
  <si>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</si>
  <si>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</si>
  <si>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</si>
  <si>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</si>
  <si>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</si>
  <si>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</si>
  <si>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</si>
  <si>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</si>
  <si>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</si>
  <si>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</si>
  <si>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</si>
  <si>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</si>
  <si>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</si>
  <si>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</si>
  <si>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</si>
  <si>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</si>
  <si>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</si>
  <si>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</si>
  <si>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</si>
  <si>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</si>
  <si>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</si>
  <si>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</si>
  <si>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</si>
  <si>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</si>
  <si>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</si>
  <si>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</si>
  <si>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</si>
  <si>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</si>
  <si>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</si>
  <si>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</si>
  <si>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</si>
  <si>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</si>
  <si>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</si>
  <si>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</si>
  <si>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</si>
  <si>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</si>
  <si>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</si>
  <si>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</si>
  <si>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</si>
  <si>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</si>
  <si>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</si>
  <si>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</si>
  <si>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</si>
  <si>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</si>
  <si>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</si>
  <si>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</si>
  <si>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</si>
  <si>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</si>
  <si>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</si>
  <si>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</si>
  <si>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</si>
  <si>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</si>
  <si>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</si>
  <si>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</si>
  <si>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</si>
  <si>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</si>
  <si>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</si>
  <si>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</si>
  <si>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</si>
  <si>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</si>
  <si>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</si>
  <si>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</si>
  <si>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</si>
  <si>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</si>
  <si>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</si>
  <si>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</si>
  <si>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</si>
  <si>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</si>
  <si>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</si>
  <si>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</si>
  <si>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</si>
  <si>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</si>
  <si>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</si>
  <si>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</si>
  <si>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</si>
  <si>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</si>
  <si>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</si>
  <si>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</si>
  <si>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</si>
  <si>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</si>
  <si>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</si>
  <si>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</si>
  <si>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</si>
  <si>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</si>
  <si>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</si>
  <si>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</si>
  <si>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</si>
  <si>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</si>
  <si>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</si>
  <si>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</si>
  <si>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</si>
  <si>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</si>
  <si>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</si>
  <si>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</si>
  <si>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</si>
  <si>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</si>
  <si>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</si>
  <si>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</si>
  <si>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</si>
  <si>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</si>
  <si>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</si>
  <si>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</si>
  <si>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</si>
  <si>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</si>
  <si>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</si>
  <si>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</si>
  <si>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</si>
  <si>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</si>
  <si>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</si>
  <si>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</si>
  <si>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</si>
  <si>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</si>
  <si>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</si>
  <si>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</si>
  <si>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</si>
  <si>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</si>
  <si>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</si>
  <si>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</si>
  <si>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</si>
  <si>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</si>
  <si>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</si>
  <si>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</si>
  <si>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</si>
  <si>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</si>
  <si>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</si>
  <si>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</si>
  <si>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</si>
  <si>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</si>
  <si>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</si>
  <si>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</si>
  <si>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</si>
  <si>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</si>
  <si>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</si>
  <si>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</si>
  <si>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</si>
  <si>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</si>
  <si>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</si>
  <si>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</si>
  <si>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</si>
  <si>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</si>
  <si>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</si>
  <si>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</si>
  <si>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</si>
  <si>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</si>
  <si>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</si>
  <si>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</si>
  <si>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</si>
  <si>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</si>
  <si>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</si>
  <si>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</si>
  <si>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</si>
  <si>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</si>
  <si>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</si>
  <si>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</si>
  <si>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</si>
  <si>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</si>
  <si>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</si>
  <si>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</si>
  <si>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</si>
  <si>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</si>
  <si>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</si>
  <si>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</si>
  <si>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</si>
  <si>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</si>
  <si>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</si>
  <si>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</si>
  <si>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</si>
  <si>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</si>
  <si>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</si>
  <si>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</si>
  <si>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</si>
  <si>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</si>
  <si>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</si>
  <si>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</si>
  <si>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</si>
  <si>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</si>
  <si>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</si>
  <si>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</si>
  <si>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</si>
  <si>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</si>
  <si>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</si>
  <si>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</si>
  <si>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</si>
  <si>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</si>
  <si>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</si>
  <si>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</si>
  <si>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</si>
  <si>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</si>
  <si>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</si>
  <si>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</si>
  <si>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</si>
  <si>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</si>
  <si>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</si>
  <si>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</si>
  <si>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</si>
  <si>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</si>
  <si>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</si>
  <si>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</si>
  <si>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</si>
  <si>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</si>
  <si>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</si>
  <si>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</si>
  <si>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</si>
  <si>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</si>
  <si>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</si>
  <si>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</si>
  <si>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</si>
  <si>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</si>
  <si>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</si>
  <si>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</si>
  <si>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</si>
  <si>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</si>
  <si>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</si>
  <si>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</si>
  <si>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</si>
  <si>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</si>
  <si>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</si>
  <si>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</si>
  <si>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</si>
  <si>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</si>
  <si>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</si>
  <si>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</si>
  <si>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</si>
  <si>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</si>
  <si>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</si>
  <si>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</si>
  <si>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</si>
  <si>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</si>
  <si>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</si>
  <si>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</si>
  <si>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</si>
  <si>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</si>
  <si>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</si>
  <si>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</si>
  <si>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</si>
  <si>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</si>
  <si>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</si>
  <si>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</si>
  <si>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</si>
  <si>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</si>
  <si>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</si>
  <si>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</si>
  <si>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</si>
  <si>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</si>
  <si>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</si>
  <si>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</si>
  <si>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</si>
  <si>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</si>
  <si>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</si>
  <si>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</si>
  <si>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</si>
  <si>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</si>
  <si>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</si>
  <si>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</si>
  <si>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</si>
  <si>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</si>
  <si>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</si>
  <si>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</si>
  <si>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</si>
  <si>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</si>
  <si>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</si>
  <si>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</si>
  <si>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</si>
  <si>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</si>
  <si>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</si>
  <si>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</si>
  <si>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</si>
  <si>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</si>
  <si>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</si>
  <si>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</si>
  <si>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</si>
  <si>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</si>
  <si>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</si>
  <si>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</si>
  <si>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</si>
  <si>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</si>
  <si>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</si>
  <si>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</si>
  <si>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</si>
  <si>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</si>
  <si>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</si>
  <si>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</si>
  <si>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</si>
  <si>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</si>
  <si>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</si>
  <si>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</si>
  <si>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</si>
  <si>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</si>
  <si>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</si>
  <si>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</si>
  <si>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</si>
  <si>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</si>
  <si>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</si>
  <si>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</si>
  <si>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</si>
  <si>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</si>
  <si>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</si>
  <si>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</si>
  <si>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</si>
  <si>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</si>
  <si>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</si>
  <si>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</si>
  <si>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</si>
  <si>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</si>
  <si>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</si>
  <si>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</si>
  <si>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</si>
  <si>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</si>
  <si>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</si>
  <si>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</si>
  <si>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</si>
  <si>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</si>
  <si>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</si>
  <si>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</si>
  <si>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</si>
  <si>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</si>
  <si>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</si>
  <si>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</si>
  <si>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</si>
  <si>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</si>
  <si>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</si>
  <si>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</si>
  <si>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</si>
  <si>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</si>
  <si>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</si>
  <si>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</si>
  <si>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</si>
  <si>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</si>
  <si>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</si>
  <si>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</si>
  <si>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</si>
  <si>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</si>
  <si>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</si>
  <si>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</si>
  <si>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</si>
  <si>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</si>
  <si>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</si>
  <si>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</si>
  <si>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</si>
  <si>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</si>
  <si>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</si>
  <si>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</si>
  <si>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</si>
  <si>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</si>
  <si>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</si>
  <si>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</si>
  <si>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</si>
  <si>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</si>
  <si>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</si>
  <si>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</si>
  <si>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</si>
  <si>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</si>
  <si>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</si>
  <si>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</si>
  <si>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</si>
  <si>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</si>
  <si>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</si>
  <si>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</si>
  <si>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</si>
  <si>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</si>
  <si>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</si>
  <si>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</si>
  <si>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</si>
  <si>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</si>
  <si>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</si>
  <si>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</si>
  <si>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</si>
  <si>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</si>
  <si>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</si>
  <si>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</si>
  <si>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</si>
  <si>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</si>
  <si>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</si>
  <si>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</si>
  <si>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</si>
  <si>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</si>
  <si>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</si>
  <si>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</si>
  <si>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</si>
  <si>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</si>
  <si>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</si>
  <si>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</si>
  <si>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</si>
  <si>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</si>
  <si>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</si>
  <si>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</si>
  <si>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</si>
  <si>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</si>
  <si>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</si>
  <si>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</si>
  <si>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</si>
  <si>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</si>
  <si>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</si>
  <si>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</si>
  <si>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</si>
  <si>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</si>
  <si>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</si>
  <si>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</si>
  <si>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</si>
  <si>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</si>
  <si>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</si>
  <si>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</si>
  <si>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</si>
  <si>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</si>
  <si>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</si>
  <si>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</si>
  <si>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</si>
  <si>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</si>
  <si>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</si>
  <si>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</si>
  <si>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</si>
  <si>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</si>
  <si>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</si>
  <si>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</si>
  <si>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</si>
  <si>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</si>
  <si>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</si>
  <si>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</si>
  <si>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</si>
  <si>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</si>
  <si>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</si>
  <si>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</si>
  <si>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</si>
  <si>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</si>
  <si>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</si>
  <si>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</si>
  <si>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</si>
  <si>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</si>
  <si>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</si>
  <si>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</si>
  <si>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</si>
  <si>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</si>
  <si>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</si>
  <si>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</si>
  <si>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</si>
  <si>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</si>
  <si>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</si>
  <si>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</si>
  <si>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</si>
  <si>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</si>
  <si>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</si>
  <si>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</si>
  <si>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</si>
  <si>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</si>
  <si>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</si>
  <si>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</si>
  <si>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</si>
  <si>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</si>
  <si>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</si>
  <si>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</si>
  <si>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</si>
  <si>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</si>
  <si>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</si>
  <si>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</si>
  <si>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</si>
  <si>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</si>
  <si>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</si>
  <si>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</si>
  <si>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</si>
  <si>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</si>
  <si>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</si>
  <si>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</si>
  <si>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</si>
  <si>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</si>
  <si>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</si>
  <si>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</si>
  <si>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</si>
  <si>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</si>
  <si>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</si>
  <si>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</si>
  <si>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</si>
  <si>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</si>
  <si>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</si>
  <si>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</si>
  <si>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</si>
  <si>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</si>
  <si>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</si>
  <si>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</si>
  <si>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</si>
  <si>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</si>
  <si>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</si>
  <si>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</si>
  <si>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</si>
  <si>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</si>
  <si>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</si>
  <si>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</si>
  <si>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</si>
  <si>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</si>
  <si>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</si>
  <si>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</si>
  <si>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</si>
  <si>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</si>
  <si>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</si>
  <si>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</si>
  <si>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</si>
  <si>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</si>
  <si>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</si>
  <si>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</si>
  <si>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</si>
  <si>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</si>
  <si>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</si>
  <si>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</si>
  <si>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</si>
  <si>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</si>
  <si>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</si>
  <si>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</si>
  <si>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</si>
  <si>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</si>
  <si>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</si>
  <si>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</si>
  <si>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</si>
  <si>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</si>
  <si>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</si>
  <si>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</si>
  <si>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</si>
  <si>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</si>
  <si>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</si>
  <si>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</si>
  <si>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</si>
  <si>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</si>
  <si>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</si>
  <si>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</si>
  <si>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</si>
  <si>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</si>
  <si>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</si>
  <si>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</si>
  <si>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</si>
  <si>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</si>
  <si>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</si>
  <si>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</si>
  <si>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</si>
  <si>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</si>
  <si>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</si>
  <si>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</si>
  <si>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</si>
  <si>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</si>
  <si>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</si>
  <si>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</si>
  <si>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</si>
  <si>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</si>
  <si>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</si>
  <si>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</si>
  <si>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</si>
  <si>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</si>
  <si>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</si>
  <si>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</si>
  <si>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</si>
  <si>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</si>
  <si>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</si>
  <si>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</si>
  <si>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</si>
  <si>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</si>
  <si>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</si>
  <si>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</si>
  <si>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</si>
  <si>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</si>
  <si>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</si>
  <si>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</si>
  <si>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</si>
  <si>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</si>
  <si>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</si>
  <si>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</si>
  <si>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</si>
  <si>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</si>
  <si>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</si>
  <si>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</si>
  <si>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</si>
  <si>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</si>
  <si>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</si>
  <si>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</si>
  <si>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</si>
  <si>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</si>
  <si>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</si>
  <si>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</si>
  <si>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</si>
  <si>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</si>
  <si>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</si>
  <si>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</si>
  <si>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</si>
  <si>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</si>
  <si>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</si>
  <si>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</si>
  <si>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</si>
  <si>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</si>
  <si>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</si>
  <si>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</si>
  <si>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</si>
  <si>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</si>
  <si>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</si>
  <si>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</si>
  <si>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</si>
  <si>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</si>
  <si>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</si>
  <si>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</si>
  <si>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</si>
  <si>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</si>
  <si>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</si>
  <si>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</si>
  <si>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</si>
  <si>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</si>
  <si>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</si>
  <si>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</si>
  <si>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</si>
  <si>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</si>
  <si>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</si>
  <si>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</si>
  <si>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</si>
  <si>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</si>
  <si>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</si>
  <si>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</si>
  <si>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</si>
  <si>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</si>
  <si>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</si>
  <si>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</si>
  <si>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</si>
  <si>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</si>
  <si>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</si>
  <si>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</si>
  <si>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</si>
  <si>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</si>
  <si>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</si>
  <si>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</si>
  <si>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</si>
  <si>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</si>
  <si>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</si>
  <si>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</si>
  <si>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</si>
  <si>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</si>
  <si>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</si>
  <si>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</si>
  <si>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</si>
  <si>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</si>
  <si>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</si>
  <si>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</si>
  <si>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</si>
  <si>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</si>
  <si>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</si>
  <si>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</si>
  <si>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</si>
  <si>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</si>
  <si>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</si>
  <si>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</si>
  <si>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</si>
  <si>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</si>
  <si>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</si>
  <si>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</si>
  <si>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</si>
  <si>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</si>
  <si>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</si>
  <si>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</si>
  <si>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</si>
  <si>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</si>
  <si>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</si>
  <si>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</si>
  <si>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</si>
  <si>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</si>
  <si>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</si>
  <si>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</si>
  <si>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</si>
  <si>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</si>
  <si>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</si>
  <si>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</si>
  <si>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</si>
  <si>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</si>
  <si>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</si>
  <si>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</si>
  <si>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</si>
  <si>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</si>
  <si>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</si>
  <si>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</si>
  <si>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</si>
  <si>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</si>
  <si>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</si>
  <si>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</si>
  <si>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</si>
  <si>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</si>
  <si>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</si>
  <si>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</si>
  <si>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</si>
  <si>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</si>
  <si>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</si>
  <si>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</si>
  <si>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</si>
  <si>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</si>
  <si>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</si>
  <si>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</si>
  <si>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</si>
  <si>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</si>
  <si>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</si>
  <si>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</si>
  <si>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</si>
  <si>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</si>
  <si>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</si>
  <si>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</si>
  <si>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</si>
  <si>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</si>
  <si>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</si>
  <si>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</si>
  <si>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</si>
  <si>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</si>
  <si>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</si>
  <si>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</si>
  <si>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</si>
  <si>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</si>
  <si>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</si>
  <si>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</si>
  <si>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</si>
  <si>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</si>
  <si>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</si>
  <si>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</si>
  <si>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</si>
  <si>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</si>
  <si>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</si>
  <si>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</si>
  <si>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</si>
  <si>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</si>
  <si>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</si>
  <si>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</si>
  <si>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</si>
  <si>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</si>
  <si>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</si>
  <si>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</si>
  <si>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</si>
  <si>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</si>
  <si>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</si>
  <si>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</si>
  <si>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</si>
  <si>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</si>
  <si>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</si>
  <si>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</si>
  <si>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</si>
  <si>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</si>
  <si>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</si>
  <si>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</si>
  <si>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</si>
  <si>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</si>
  <si>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</si>
  <si>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</si>
  <si>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</si>
  <si>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</si>
  <si>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</si>
  <si>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</si>
  <si>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</si>
  <si>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</si>
  <si>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</si>
  <si>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</si>
  <si>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</si>
  <si>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</si>
  <si>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</si>
  <si>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</si>
  <si>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</si>
  <si>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</si>
  <si>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</si>
  <si>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</si>
  <si>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</si>
  <si>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</si>
  <si>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</si>
  <si>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</si>
  <si>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</si>
  <si>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</si>
  <si>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</si>
  <si>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</si>
  <si>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</si>
  <si>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</si>
  <si>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</si>
  <si>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</si>
  <si>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</si>
  <si>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</si>
  <si>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</si>
  <si>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</si>
  <si>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</si>
  <si>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</si>
  <si>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</si>
  <si>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</si>
  <si>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</si>
  <si>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</si>
  <si>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</si>
  <si>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</si>
  <si>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</si>
  <si>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</si>
  <si>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</si>
  <si>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</si>
  <si>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</si>
  <si>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</si>
  <si>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</si>
  <si>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</si>
  <si>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</si>
  <si>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</si>
  <si>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</si>
  <si>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</si>
  <si>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</si>
  <si>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</si>
  <si>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</si>
  <si>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</si>
  <si>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</si>
  <si>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</si>
  <si>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</si>
  <si>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</si>
  <si>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</si>
  <si>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</si>
  <si>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</si>
  <si>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</si>
  <si>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</si>
  <si>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</si>
  <si>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</si>
  <si>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</si>
  <si>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</si>
  <si>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</si>
  <si>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</si>
  <si>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</si>
  <si>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</si>
  <si>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</si>
  <si>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</si>
  <si>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</si>
  <si>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</si>
  <si>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</si>
  <si>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</si>
  <si>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</si>
  <si>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</si>
  <si>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</si>
  <si>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</si>
  <si>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</si>
  <si>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</si>
  <si>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</si>
  <si>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</si>
  <si>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</si>
  <si>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</si>
  <si>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</si>
  <si>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</si>
  <si>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</si>
  <si>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</si>
  <si>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</si>
  <si>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</si>
  <si>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</si>
  <si>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</si>
  <si>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</si>
  <si>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</si>
  <si>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</si>
  <si>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</si>
  <si>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</si>
  <si>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</si>
  <si>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</si>
  <si>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</si>
  <si>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</si>
  <si>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</si>
  <si>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</si>
  <si>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</si>
  <si>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</si>
  <si>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</si>
  <si>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</si>
  <si>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</si>
  <si>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</si>
  <si>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</si>
  <si>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</si>
  <si>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</si>
  <si>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</si>
  <si>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</si>
  <si>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</si>
  <si>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</si>
  <si>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</si>
  <si>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</si>
  <si>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</si>
  <si>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</si>
  <si>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</si>
  <si>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</si>
  <si>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</si>
  <si>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</si>
  <si>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</si>
  <si>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</si>
  <si>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</si>
  <si>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</si>
  <si>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</si>
  <si>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</si>
  <si>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</si>
  <si>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</si>
  <si>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</si>
  <si>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</si>
  <si>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</si>
  <si>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</si>
  <si>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</si>
  <si>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</si>
  <si>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</si>
  <si>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</si>
  <si>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</si>
  <si>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</si>
  <si>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</si>
  <si>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</si>
  <si>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</si>
  <si>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</si>
  <si>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</si>
  <si>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</si>
  <si>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</si>
  <si>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</si>
  <si>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</si>
  <si>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</si>
  <si>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</si>
  <si>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</si>
  <si>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</si>
  <si>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</si>
  <si>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</si>
  <si>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</si>
  <si>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</si>
  <si>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</si>
  <si>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</si>
  <si>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</si>
  <si>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</si>
  <si>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</si>
  <si>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</si>
  <si>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</si>
  <si>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</si>
  <si>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</si>
  <si>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</si>
  <si>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</si>
  <si>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</si>
  <si>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</si>
  <si>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</si>
  <si>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</si>
  <si>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</si>
  <si>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</si>
  <si>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</si>
  <si>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</si>
  <si>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</si>
  <si>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</si>
  <si>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</si>
  <si>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</si>
  <si>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</si>
  <si>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</si>
  <si>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</si>
  <si>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</si>
  <si>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</si>
  <si>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</si>
  <si>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</si>
  <si>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</si>
  <si>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</si>
  <si>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</si>
  <si>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</si>
  <si>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</si>
  <si>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</si>
  <si>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</si>
  <si>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</si>
  <si>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</si>
  <si>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</si>
  <si>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</si>
  <si>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</si>
  <si>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</si>
  <si>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</si>
  <si>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</si>
  <si>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</si>
  <si>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</si>
  <si>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</si>
  <si>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</si>
  <si>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</si>
  <si>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</si>
  <si>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</si>
  <si>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</si>
  <si>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</si>
  <si>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</si>
  <si>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</si>
  <si>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</si>
  <si>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</si>
  <si>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</si>
  <si>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</si>
  <si>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</si>
  <si>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</si>
  <si>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</si>
  <si>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</si>
  <si>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</si>
  <si>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</si>
  <si>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</si>
  <si>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</si>
  <si>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</si>
  <si>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</si>
  <si>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</si>
  <si>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</si>
  <si>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</si>
  <si>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</si>
  <si>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</si>
  <si>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</si>
  <si>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</si>
  <si>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</si>
  <si>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</si>
  <si>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</si>
  <si>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</si>
  <si>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</si>
  <si>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</si>
  <si>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</si>
  <si>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</si>
  <si>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</si>
  <si>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</si>
  <si>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</si>
  <si>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</si>
  <si>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</si>
  <si>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</si>
  <si>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</si>
  <si>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</si>
  <si>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</si>
  <si>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</si>
  <si>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</si>
  <si>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</si>
  <si>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</si>
  <si>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</si>
  <si>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</si>
  <si>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</si>
  <si>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</si>
  <si>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</si>
  <si>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</si>
  <si>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</si>
  <si>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</si>
  <si>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</si>
  <si>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</si>
  <si>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</si>
  <si>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</si>
  <si>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</si>
  <si>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</si>
  <si>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</si>
  <si>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</si>
  <si>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</si>
  <si>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</si>
  <si>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</si>
  <si>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</si>
  <si>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</si>
  <si>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</si>
  <si>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</si>
  <si>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</si>
  <si>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</si>
  <si>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</si>
  <si>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</si>
  <si>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</si>
  <si>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</si>
  <si>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</si>
  <si>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</si>
  <si>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</si>
  <si>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</si>
  <si>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</si>
  <si>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</si>
  <si>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</si>
  <si>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</si>
  <si>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</si>
  <si>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</si>
  <si>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</si>
  <si>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</si>
  <si>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</si>
  <si>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</si>
  <si>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</si>
  <si>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</si>
  <si>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</si>
  <si>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</si>
  <si>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</si>
  <si>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</si>
  <si>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</si>
  <si>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</si>
  <si>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</si>
  <si>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</si>
  <si>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</si>
  <si>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</si>
  <si>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</si>
  <si>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</si>
  <si>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</si>
  <si>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</si>
  <si>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</si>
  <si>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</si>
  <si>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</si>
  <si>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</si>
  <si>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</si>
  <si>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</si>
  <si>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</si>
  <si>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</si>
  <si>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</si>
  <si>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</si>
  <si>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</si>
  <si>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</si>
  <si>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</si>
  <si>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</si>
  <si>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</si>
  <si>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</si>
  <si>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</si>
  <si>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</si>
  <si>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</si>
  <si>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</si>
  <si>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</si>
  <si>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</si>
  <si>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</si>
  <si>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</si>
  <si>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</si>
  <si>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</si>
  <si>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</si>
  <si>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</si>
  <si>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</si>
  <si>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</si>
  <si>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</si>
  <si>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</si>
  <si>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</si>
  <si>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</si>
  <si>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</si>
  <si>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</si>
  <si>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</si>
  <si>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</si>
  <si>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</si>
  <si>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</si>
  <si>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</si>
  <si>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</si>
  <si>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</si>
  <si>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</si>
  <si>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</si>
  <si>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</si>
  <si>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</si>
  <si>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</si>
  <si>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</si>
  <si>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</si>
  <si>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</si>
  <si>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</si>
  <si>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</si>
  <si>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</si>
  <si>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</si>
  <si>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</si>
  <si>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</si>
  <si>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</si>
  <si>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</si>
  <si>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</si>
  <si>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</si>
  <si>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</si>
  <si>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</si>
  <si>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</si>
  <si>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</si>
  <si>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</si>
  <si>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</si>
  <si>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</si>
  <si>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</si>
  <si>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</si>
  <si>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</si>
  <si>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</si>
  <si>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</si>
  <si>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</si>
  <si>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</si>
  <si>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</si>
  <si>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</si>
  <si>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</si>
  <si>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</si>
  <si>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</si>
  <si>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</si>
  <si>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</si>
  <si>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</si>
  <si>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</si>
  <si>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</si>
  <si>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</si>
  <si>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</si>
  <si>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</si>
  <si>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</si>
  <si>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</si>
  <si>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</si>
  <si>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</si>
  <si>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</si>
  <si>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</si>
  <si>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</si>
  <si>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</si>
  <si>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</si>
  <si>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</si>
  <si>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</si>
  <si>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</si>
  <si>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</si>
  <si>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</si>
  <si>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</si>
  <si>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</si>
  <si>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</si>
  <si>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</si>
  <si>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</si>
  <si>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</si>
  <si>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</si>
  <si>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</si>
  <si>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</si>
  <si>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</si>
  <si>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</si>
  <si>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</si>
  <si>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</si>
  <si>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</si>
  <si>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</si>
  <si>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</si>
  <si>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</si>
  <si>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</si>
  <si>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</si>
  <si>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</si>
  <si>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</si>
  <si>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</si>
  <si>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</si>
  <si>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</si>
  <si>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</si>
  <si>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</si>
  <si>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</si>
  <si>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</si>
  <si>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</si>
  <si>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</si>
  <si>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</si>
  <si>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</si>
  <si>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</si>
  <si>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</si>
  <si>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</si>
  <si>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</si>
  <si>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</si>
  <si>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</si>
  <si>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</si>
  <si>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</si>
  <si>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</si>
  <si>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</si>
  <si>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</si>
  <si>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</si>
  <si>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</si>
  <si>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</si>
  <si>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</si>
  <si>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</si>
  <si>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</si>
  <si>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</si>
  <si>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</si>
  <si>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</si>
  <si>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</si>
  <si>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</si>
  <si>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</si>
  <si>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</si>
  <si>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</si>
  <si>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</si>
  <si>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</si>
  <si>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</si>
  <si>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</si>
  <si>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</si>
  <si>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</si>
  <si>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</si>
  <si>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</si>
  <si>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</si>
  <si>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</si>
  <si>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</si>
  <si>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</si>
  <si>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</si>
  <si>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</si>
  <si>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</si>
  <si>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</si>
  <si>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</si>
  <si>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</si>
  <si>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</si>
  <si>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</si>
  <si>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</si>
  <si>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</si>
  <si>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</si>
  <si>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</si>
  <si>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</si>
  <si>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</si>
  <si>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</si>
  <si>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</si>
  <si>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</si>
  <si>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</si>
  <si>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</si>
  <si>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</si>
  <si>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</si>
  <si>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</si>
  <si>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</si>
  <si>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</si>
  <si>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</si>
  <si>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</si>
  <si>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</si>
  <si>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</si>
  <si>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</si>
  <si>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</si>
  <si>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</si>
  <si>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</si>
  <si>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</si>
  <si>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</si>
  <si>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</si>
  <si>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</si>
  <si>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</si>
  <si>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</si>
  <si>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</si>
  <si>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</si>
  <si>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</si>
  <si>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</si>
  <si>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</si>
  <si>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</si>
  <si>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</si>
  <si>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</si>
  <si>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</si>
  <si>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</si>
  <si>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</si>
  <si>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</si>
  <si>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</si>
  <si>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</si>
  <si>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</si>
  <si>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</si>
  <si>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</si>
  <si>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</si>
  <si>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</si>
  <si>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</si>
  <si>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</si>
  <si>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</si>
  <si>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</si>
  <si>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</si>
  <si>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</si>
  <si>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</si>
  <si>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</si>
  <si>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</si>
  <si>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</si>
  <si>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</si>
  <si>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</si>
  <si>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</si>
  <si>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</si>
  <si>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</si>
  <si>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</si>
  <si>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</si>
  <si>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</si>
  <si>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</si>
  <si>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</si>
  <si>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</si>
  <si>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</si>
  <si>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</si>
  <si>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</si>
  <si>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</si>
  <si>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</si>
  <si>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</si>
  <si>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</si>
  <si>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</si>
  <si>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</si>
  <si>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</si>
  <si>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</si>
  <si>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</si>
  <si>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</si>
  <si>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</si>
  <si>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</si>
  <si>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</si>
  <si>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</si>
  <si>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</si>
  <si>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</si>
  <si>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</si>
  <si>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</si>
  <si>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</si>
  <si>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</si>
  <si>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</si>
  <si>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</si>
  <si>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</si>
  <si>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</si>
  <si>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</si>
  <si>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</si>
  <si>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</si>
  <si>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</si>
  <si>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</si>
  <si>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</si>
  <si>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</si>
  <si>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</si>
  <si>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</si>
  <si>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</si>
  <si>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</si>
  <si>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</si>
  <si>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</si>
  <si>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</si>
  <si>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</si>
  <si>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</si>
  <si>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</si>
  <si>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</si>
  <si>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</si>
  <si>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</si>
  <si>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</si>
  <si>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</si>
  <si>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</si>
  <si>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</si>
  <si>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</si>
  <si>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</si>
  <si>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</si>
  <si>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</si>
  <si>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</si>
  <si>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</si>
  <si>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</si>
  <si>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</si>
  <si>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</si>
  <si>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</si>
  <si>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</si>
  <si>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</si>
  <si>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</si>
  <si>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</si>
  <si>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</si>
  <si>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</si>
  <si>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</si>
  <si>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</si>
  <si>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</si>
  <si>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</si>
  <si>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</si>
  <si>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</si>
  <si>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</si>
  <si>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</si>
  <si>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</si>
  <si>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</si>
  <si>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</si>
  <si>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</si>
  <si>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</si>
  <si>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</si>
  <si>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</si>
  <si>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</si>
  <si>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</si>
  <si>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</si>
  <si>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</si>
  <si>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</si>
  <si>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</si>
  <si>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</si>
  <si>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</si>
  <si>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</si>
  <si>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</si>
  <si>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</si>
  <si>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</si>
  <si>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</si>
  <si>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</si>
  <si>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</si>
  <si>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</si>
  <si>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</si>
  <si>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</si>
  <si>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</si>
  <si>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</si>
  <si>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</si>
  <si>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</si>
  <si>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</si>
  <si>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</si>
  <si>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</si>
  <si>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</si>
  <si>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</si>
  <si>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</si>
  <si>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</si>
  <si>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</si>
  <si>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</si>
  <si>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</si>
  <si>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</si>
  <si>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</si>
  <si>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</si>
  <si>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</si>
  <si>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</si>
  <si>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</si>
  <si>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</si>
  <si>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</si>
  <si>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</si>
  <si>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</si>
  <si>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</si>
  <si>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</si>
  <si>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</si>
  <si>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</si>
  <si>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</si>
  <si>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</si>
  <si>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</si>
  <si>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</si>
  <si>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</si>
  <si>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</si>
  <si>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</si>
  <si>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</si>
  <si>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</si>
  <si>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</si>
  <si>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</si>
  <si>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</si>
  <si>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</si>
  <si>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</si>
  <si>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</si>
  <si>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</si>
  <si>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</si>
  <si>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</si>
  <si>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</si>
  <si>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</si>
  <si>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</si>
  <si>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</si>
  <si>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</si>
  <si>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</si>
  <si>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</si>
  <si>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</si>
  <si>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</si>
  <si>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</si>
  <si>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</si>
  <si>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</si>
  <si>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</si>
  <si>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</si>
  <si>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</si>
  <si>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</si>
  <si>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</si>
  <si>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</si>
  <si>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</si>
  <si>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</si>
  <si>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</si>
  <si>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</si>
  <si>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</si>
  <si>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</si>
  <si>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</si>
  <si>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</si>
  <si>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</si>
  <si>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</si>
  <si>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</si>
  <si>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</si>
  <si>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</si>
  <si>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</si>
  <si>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</si>
  <si>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</si>
  <si>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</si>
  <si>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</si>
  <si>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</si>
  <si>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</si>
  <si>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</si>
  <si>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</si>
  <si>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</si>
  <si>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</si>
  <si>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</si>
  <si>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</si>
  <si>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</si>
  <si>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</si>
  <si>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</si>
  <si>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</si>
  <si>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</si>
  <si>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</si>
  <si>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</si>
  <si>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</si>
  <si>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</si>
  <si>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</si>
  <si>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</si>
  <si>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</si>
  <si>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</si>
  <si>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</si>
  <si>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</si>
  <si>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</si>
  <si>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</si>
  <si>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</si>
  <si>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</si>
  <si>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</si>
  <si>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</si>
  <si>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</si>
  <si>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</si>
  <si>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</si>
  <si>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</si>
  <si>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</si>
  <si>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</si>
  <si>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</si>
  <si>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</si>
  <si>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</si>
  <si>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</si>
  <si>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</si>
  <si>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</si>
  <si>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</si>
  <si>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</si>
  <si>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</si>
  <si>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</si>
  <si>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</si>
  <si>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</si>
  <si>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</si>
  <si>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</si>
  <si>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</si>
  <si>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</si>
  <si>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</si>
  <si>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</si>
  <si>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</si>
  <si>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</si>
  <si>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</si>
  <si>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</si>
  <si>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</si>
  <si>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</si>
  <si>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</si>
  <si>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</si>
  <si>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</si>
  <si>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</si>
  <si>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</si>
  <si>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</si>
  <si>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</si>
  <si>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</si>
  <si>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</si>
  <si>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</si>
  <si>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</si>
  <si>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</si>
  <si>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</si>
  <si>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</si>
  <si>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</si>
  <si>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</si>
  <si>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</si>
  <si>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</si>
  <si>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</si>
  <si>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</si>
  <si>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</si>
  <si>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</si>
  <si>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</si>
  <si>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</si>
  <si>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</si>
  <si>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</si>
  <si>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</si>
  <si>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</si>
  <si>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</si>
  <si>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</si>
  <si>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</si>
  <si>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</si>
  <si>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</si>
  <si>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</si>
  <si>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</si>
  <si>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</si>
  <si>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</si>
  <si>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</si>
  <si>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</si>
  <si>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</si>
  <si>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</si>
  <si>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</si>
  <si>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</si>
  <si>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</si>
  <si>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</si>
  <si>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</si>
  <si>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</si>
  <si>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</si>
  <si>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</si>
  <si>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</si>
  <si>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</si>
  <si>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</si>
  <si>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</si>
  <si>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</si>
  <si>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</si>
  <si>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</si>
  <si>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</si>
  <si>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</si>
  <si>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</si>
  <si>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</si>
  <si>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</si>
  <si>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</si>
  <si>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</si>
  <si>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</si>
  <si>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</si>
  <si>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</si>
  <si>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</si>
  <si>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</si>
  <si>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</si>
  <si>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</si>
  <si>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</si>
  <si>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</si>
  <si>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</si>
  <si>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</si>
  <si>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</si>
  <si>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</si>
  <si>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</si>
  <si>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</si>
  <si>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</si>
  <si>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</si>
  <si>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</si>
  <si>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</si>
  <si>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</si>
  <si>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</si>
  <si>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</si>
  <si>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</si>
  <si>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</si>
  <si>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</si>
  <si>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</si>
  <si>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</si>
  <si>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</si>
  <si>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</si>
  <si>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</si>
  <si>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</si>
  <si>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</si>
  <si>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</si>
  <si>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</si>
  <si>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</si>
  <si>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</si>
  <si>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</si>
  <si>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</si>
  <si>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</si>
  <si>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</si>
  <si>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</si>
  <si>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</si>
  <si>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</si>
  <si>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</si>
  <si>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</si>
  <si>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</si>
  <si>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</si>
  <si>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</si>
  <si>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</si>
  <si>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</si>
  <si>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</si>
  <si>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</si>
  <si>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</si>
  <si>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</si>
  <si>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</si>
  <si>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</si>
  <si>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</si>
  <si>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</si>
  <si>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</si>
  <si>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</si>
  <si>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</si>
  <si>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</si>
  <si>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</si>
  <si>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</si>
  <si>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</si>
  <si>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</si>
  <si>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</si>
  <si>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</si>
  <si>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</si>
  <si>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</si>
  <si>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</si>
  <si>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</si>
  <si>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</si>
  <si>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</si>
  <si>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</si>
  <si>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</si>
  <si>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</si>
  <si>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</si>
  <si>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</si>
  <si>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</si>
  <si>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</si>
  <si>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</si>
  <si>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</si>
  <si>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</si>
  <si>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</si>
  <si>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</si>
  <si>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</si>
  <si>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</si>
  <si>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</si>
  <si>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</si>
  <si>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</si>
  <si>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</si>
  <si>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</si>
  <si>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</si>
  <si>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</si>
  <si>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</si>
  <si>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</si>
  <si>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</si>
  <si>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</si>
  <si>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</si>
  <si>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</si>
  <si>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</si>
  <si>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</si>
  <si>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</si>
  <si>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</si>
  <si>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</si>
  <si>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</si>
  <si>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</si>
  <si>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</si>
  <si>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</si>
  <si>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</si>
  <si>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</si>
  <si>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</si>
  <si>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</si>
  <si>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</si>
  <si>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</si>
  <si>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</si>
  <si>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</si>
  <si>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</si>
  <si>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</si>
  <si>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</si>
  <si>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</si>
  <si>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</si>
  <si>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</si>
  <si>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</si>
  <si>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</si>
  <si>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</si>
  <si>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</si>
  <si>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</si>
  <si>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</si>
  <si>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</si>
  <si>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</si>
  <si>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</si>
  <si>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</si>
  <si>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</si>
  <si>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</si>
  <si>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</si>
  <si>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</si>
  <si>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</si>
  <si>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</si>
  <si>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</si>
  <si>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</si>
  <si>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</si>
  <si>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</si>
  <si>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</si>
  <si>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</si>
  <si>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</si>
  <si>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</si>
  <si>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</si>
  <si>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</si>
  <si>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</si>
  <si>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</si>
  <si>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</si>
  <si>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</si>
  <si>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</si>
  <si>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</si>
  <si>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</si>
  <si>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</si>
  <si>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</si>
  <si>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</si>
  <si>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</si>
  <si>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</si>
  <si>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</si>
  <si>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</si>
  <si>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</si>
  <si>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</si>
  <si>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</si>
  <si>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</si>
  <si>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</si>
  <si>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</si>
  <si>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</si>
  <si>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</si>
  <si>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</si>
  <si>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</si>
  <si>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</si>
  <si>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</si>
  <si>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</si>
  <si>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</si>
  <si>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</si>
  <si>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</si>
  <si>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</si>
  <si>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</si>
  <si>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</si>
  <si>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</si>
  <si>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</si>
  <si>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</si>
  <si>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</si>
  <si>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</si>
  <si>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</si>
  <si>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</si>
  <si>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</si>
  <si>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</si>
  <si>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</si>
  <si>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</si>
  <si>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</si>
  <si>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</si>
  <si>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</si>
  <si>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</si>
  <si>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</si>
  <si>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</si>
  <si>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</si>
  <si>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</si>
  <si>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</si>
  <si>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</si>
  <si>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</si>
  <si>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</si>
  <si>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</si>
  <si>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</si>
  <si>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</si>
  <si>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</si>
  <si>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</si>
  <si>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</si>
  <si>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</si>
  <si>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</si>
  <si>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</si>
  <si>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</si>
  <si>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</si>
  <si>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</si>
  <si>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</si>
  <si>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</si>
  <si>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</si>
  <si>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</si>
  <si>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</si>
  <si>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</si>
  <si>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</si>
  <si>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</si>
  <si>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</si>
  <si>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</si>
  <si>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</si>
  <si>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</si>
  <si>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</si>
  <si>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</si>
  <si>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</si>
  <si>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</si>
  <si>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</si>
  <si>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</si>
  <si>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</si>
  <si>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</si>
  <si>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</si>
  <si>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</si>
  <si>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</si>
  <si>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</si>
  <si>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</si>
  <si>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</si>
  <si>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</si>
  <si>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</si>
  <si>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</si>
  <si>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</si>
  <si>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</si>
  <si>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</si>
  <si>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</si>
  <si>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</si>
  <si>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</si>
  <si>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</si>
  <si>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</si>
  <si>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</si>
  <si>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</si>
  <si>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</si>
  <si>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</si>
  <si>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</si>
  <si>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</si>
  <si>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</si>
  <si>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</si>
  <si>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</si>
  <si>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</si>
  <si>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</si>
  <si>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</si>
  <si>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</si>
  <si>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</si>
  <si>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</si>
  <si>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</si>
  <si>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</si>
  <si>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</si>
  <si>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</si>
  <si>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</si>
  <si>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</si>
  <si>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</si>
  <si>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</si>
  <si>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</si>
  <si>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</si>
  <si>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</si>
  <si>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</si>
  <si>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</si>
  <si>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</si>
  <si>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</si>
  <si>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</si>
  <si>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</si>
  <si>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</si>
  <si>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</si>
  <si>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</si>
  <si>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</si>
  <si>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</si>
  <si>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</si>
  <si>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</si>
  <si>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</si>
  <si>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</si>
  <si>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</si>
  <si>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</si>
  <si>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</si>
  <si>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</si>
  <si>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</si>
  <si>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</si>
  <si>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</si>
  <si>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</si>
  <si>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</si>
  <si>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</si>
  <si>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</si>
  <si>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</si>
  <si>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</si>
  <si>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</si>
  <si>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</si>
  <si>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</si>
  <si>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</si>
  <si>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</si>
  <si>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</si>
  <si>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</si>
  <si>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</si>
  <si>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</si>
  <si>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</si>
  <si>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</si>
  <si>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</si>
  <si>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</si>
  <si>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</si>
  <si>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</si>
  <si>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</si>
  <si>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</si>
  <si>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</si>
  <si>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</si>
  <si>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</si>
  <si>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</si>
  <si>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</si>
  <si>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</si>
  <si>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</si>
  <si>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</si>
  <si>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</si>
  <si>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</si>
  <si>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</si>
  <si>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</si>
  <si>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</si>
  <si>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</si>
  <si>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</si>
  <si>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</si>
  <si>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</si>
  <si>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</si>
  <si>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</si>
  <si>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</si>
  <si>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</si>
  <si>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</si>
  <si>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</si>
  <si>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</si>
  <si>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</si>
  <si>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</si>
  <si>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</si>
  <si>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</si>
  <si>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</si>
  <si>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</si>
  <si>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</si>
  <si>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</si>
  <si>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</si>
  <si>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</si>
  <si>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</si>
  <si>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</si>
  <si>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</si>
  <si>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</si>
  <si>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</si>
  <si>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</si>
  <si>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</si>
  <si>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</si>
  <si>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</si>
  <si>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</si>
  <si>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</si>
  <si>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</si>
  <si>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</si>
  <si>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</si>
  <si>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</si>
  <si>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</si>
  <si>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</si>
  <si>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</si>
  <si>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</si>
  <si>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</si>
  <si>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</si>
  <si>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</si>
  <si>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</si>
  <si>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</si>
  <si>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</si>
  <si>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</si>
  <si>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</si>
  <si>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</si>
  <si>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</si>
  <si>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</si>
  <si>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</si>
  <si>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</si>
  <si>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</si>
  <si>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</si>
  <si>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</si>
  <si>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</si>
  <si>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</si>
  <si>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</si>
  <si>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</si>
  <si>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</si>
  <si>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</si>
  <si>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</si>
  <si>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</si>
  <si>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</si>
  <si>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</si>
  <si>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</si>
  <si>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</si>
  <si>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</si>
  <si>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</si>
  <si>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</si>
  <si>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</si>
  <si>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</si>
  <si>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</si>
  <si>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</si>
  <si>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</si>
  <si>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</si>
  <si>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</si>
  <si>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</si>
  <si>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</si>
  <si>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</si>
  <si>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</si>
  <si>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</si>
  <si>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</si>
  <si>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</si>
  <si>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</si>
  <si>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</si>
  <si>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</si>
  <si>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</si>
  <si>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</si>
  <si>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</si>
  <si>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</si>
  <si>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</si>
  <si>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</si>
  <si>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</si>
  <si>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</si>
  <si>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</si>
  <si>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</si>
  <si>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</si>
  <si>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</si>
  <si>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</si>
  <si>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</si>
  <si>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</si>
  <si>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</si>
  <si>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</si>
  <si>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</si>
  <si>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</si>
  <si>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</si>
  <si>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</si>
  <si>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</si>
  <si>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</si>
  <si>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</si>
  <si>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</si>
  <si>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</si>
  <si>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</si>
  <si>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</si>
  <si>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</si>
  <si>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</si>
  <si>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</si>
  <si>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</si>
  <si>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</si>
  <si>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</si>
  <si>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</si>
  <si>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</si>
  <si>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</si>
  <si>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</si>
  <si>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</si>
  <si>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</si>
  <si>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</si>
  <si>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</si>
  <si>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</si>
  <si>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</si>
  <si>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</si>
  <si>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</si>
  <si>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</si>
  <si>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</si>
  <si>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</si>
  <si>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</si>
  <si>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</si>
  <si>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</si>
  <si>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</si>
  <si>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</si>
  <si>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</si>
  <si>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</si>
  <si>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</si>
  <si>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</si>
  <si>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</si>
  <si>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</si>
  <si>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</si>
  <si>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</si>
  <si>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</si>
  <si>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</si>
  <si>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</si>
  <si>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</si>
  <si>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</si>
  <si>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</si>
  <si>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</si>
  <si>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</si>
  <si>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</si>
  <si>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</si>
  <si>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</si>
  <si>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</si>
  <si>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</si>
  <si>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</si>
  <si>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</si>
  <si>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</si>
  <si>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</si>
  <si>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</si>
  <si>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</si>
  <si>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</si>
  <si>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</si>
  <si>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</si>
  <si>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</si>
  <si>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</si>
  <si>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</si>
  <si>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</si>
  <si>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</si>
  <si>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</si>
  <si>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</si>
  <si>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</si>
  <si>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</si>
  <si>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</si>
  <si>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</si>
  <si>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</si>
  <si>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</si>
  <si>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</si>
  <si>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</si>
  <si>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</si>
  <si>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</si>
  <si>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</si>
  <si>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</si>
  <si>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</si>
  <si>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</si>
  <si>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</si>
  <si>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</si>
  <si>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</si>
  <si>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</si>
  <si>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</si>
  <si>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</si>
  <si>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</si>
  <si>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</si>
  <si>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</si>
  <si>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</si>
  <si>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</si>
  <si>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</si>
  <si>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</si>
  <si>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</si>
  <si>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</si>
  <si>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</si>
  <si>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</si>
  <si>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</si>
  <si>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</si>
  <si>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</si>
  <si>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</si>
  <si>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</si>
  <si>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</si>
  <si>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</si>
  <si>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</si>
  <si>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</si>
  <si>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</si>
  <si>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</si>
  <si>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</si>
  <si>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</si>
  <si>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</si>
  <si>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</si>
  <si>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</si>
  <si>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</si>
  <si>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</si>
  <si>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</si>
  <si>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</si>
  <si>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</si>
  <si>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</si>
  <si>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</si>
  <si>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</si>
  <si>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</si>
  <si>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</si>
  <si>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</si>
  <si>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</si>
  <si>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</si>
  <si>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</si>
  <si>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</si>
  <si>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</si>
  <si>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</si>
  <si>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</si>
  <si>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</si>
  <si>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</si>
  <si>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</si>
  <si>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</si>
  <si>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</si>
  <si>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</si>
  <si>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</si>
  <si>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</si>
  <si>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</si>
  <si>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</si>
  <si>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</si>
  <si>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</si>
  <si>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</si>
  <si>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</si>
  <si>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</si>
  <si>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</si>
  <si>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</si>
  <si>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</si>
  <si>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</si>
  <si>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</si>
  <si>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</si>
  <si>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</si>
  <si>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</si>
  <si>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</si>
  <si>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</si>
  <si>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</si>
  <si>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</si>
  <si>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</si>
  <si>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</si>
  <si>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</si>
  <si>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</si>
  <si>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</si>
  <si>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</si>
  <si>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</si>
  <si>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</si>
  <si>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</si>
  <si>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</si>
  <si>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</si>
  <si>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</si>
  <si>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</si>
  <si>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</si>
  <si>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</si>
  <si>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</si>
  <si>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</si>
  <si>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</si>
  <si>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</si>
  <si>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</si>
  <si>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</si>
  <si>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</si>
  <si>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</si>
  <si>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</si>
  <si>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</si>
  <si>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</si>
  <si>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</si>
  <si>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</si>
  <si>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</si>
  <si>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</si>
  <si>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</si>
  <si>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</si>
  <si>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</si>
  <si>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</si>
  <si>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</si>
  <si>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</si>
  <si>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</si>
  <si>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</si>
  <si>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</si>
  <si>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</si>
  <si>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</si>
  <si>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</si>
  <si>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</si>
  <si>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</si>
  <si>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</si>
  <si>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</si>
  <si>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</si>
  <si>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</si>
  <si>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</si>
  <si>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</si>
  <si>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</si>
  <si>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</si>
  <si>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</si>
  <si>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</si>
  <si>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</si>
  <si>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</si>
  <si>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</si>
  <si>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</si>
  <si>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</si>
  <si>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</si>
  <si>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</si>
  <si>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</si>
  <si>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</si>
  <si>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</si>
  <si>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</si>
  <si>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</si>
  <si>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</si>
  <si>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</si>
  <si>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</si>
  <si>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</si>
  <si>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</si>
  <si>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</si>
  <si>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</si>
  <si>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</si>
  <si>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</si>
  <si>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</si>
  <si>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</si>
  <si>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</si>
  <si>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</si>
  <si>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</si>
  <si>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</si>
  <si>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</si>
  <si>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</si>
  <si>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</si>
  <si>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</si>
  <si>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</si>
  <si>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</si>
  <si>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</si>
  <si>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</si>
  <si>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</si>
  <si>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</si>
  <si>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</si>
  <si>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</si>
  <si>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</si>
  <si>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</si>
  <si>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</si>
  <si>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</si>
  <si>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</si>
  <si>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</si>
  <si>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</si>
  <si>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</si>
  <si>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</si>
  <si>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</si>
  <si>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</si>
  <si>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</si>
  <si>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</si>
  <si>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</si>
  <si>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</si>
  <si>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</si>
  <si>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</si>
  <si>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</si>
  <si>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</si>
  <si>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</si>
  <si>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</si>
  <si>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</si>
  <si>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</si>
  <si>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</si>
  <si>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</si>
  <si>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</si>
  <si>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</si>
  <si>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</si>
  <si>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</si>
  <si>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</si>
  <si>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</si>
  <si>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</si>
  <si>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</si>
  <si>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</si>
  <si>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</si>
  <si>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</si>
  <si>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</si>
  <si>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</si>
  <si>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</si>
  <si>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</si>
  <si>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</si>
  <si>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</si>
  <si>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</si>
  <si>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</si>
  <si>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</si>
  <si>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</si>
  <si>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</si>
  <si>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</si>
  <si>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</si>
  <si>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</si>
  <si>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</si>
  <si>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</si>
  <si>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</si>
  <si>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</si>
  <si>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</si>
  <si>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</si>
  <si>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</si>
  <si>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</si>
  <si>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</si>
  <si>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</si>
  <si>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</si>
  <si>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</si>
  <si>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</si>
  <si>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</si>
  <si>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</si>
  <si>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</si>
  <si>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</si>
  <si>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</si>
  <si>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</si>
  <si>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</si>
  <si>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</si>
  <si>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</si>
  <si>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</si>
  <si>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</si>
  <si>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</si>
  <si>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</si>
  <si>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</si>
  <si>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</si>
  <si>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</si>
  <si>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</si>
  <si>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</si>
  <si>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</si>
  <si>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</si>
  <si>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</si>
  <si>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</si>
  <si>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</si>
  <si>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</si>
  <si>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</si>
  <si>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</si>
  <si>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</si>
  <si>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</si>
  <si>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</si>
  <si>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</si>
  <si>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</si>
  <si>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</si>
  <si>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</si>
  <si>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</si>
  <si>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</si>
  <si>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</si>
  <si>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</si>
  <si>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</si>
  <si>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</si>
  <si>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</si>
  <si>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</si>
  <si>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</si>
  <si>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</si>
  <si>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</si>
  <si>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</si>
  <si>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</si>
  <si>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</si>
  <si>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</si>
  <si>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</si>
  <si>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</si>
  <si>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</si>
  <si>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</si>
  <si>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</si>
  <si>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</si>
  <si>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</si>
  <si>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</si>
  <si>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</si>
  <si>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</si>
  <si>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</si>
  <si>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</si>
  <si>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</si>
  <si>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</si>
  <si>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</si>
  <si>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</si>
  <si>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</si>
  <si>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</si>
  <si>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</si>
  <si>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</si>
  <si>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</si>
  <si>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</si>
  <si>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</si>
  <si>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</si>
  <si>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</si>
  <si>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</si>
  <si>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</si>
  <si>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</si>
  <si>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</si>
  <si>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</si>
  <si>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</si>
  <si>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</si>
  <si>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</si>
  <si>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</si>
  <si>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</si>
  <si>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</si>
  <si>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</si>
  <si>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</si>
  <si>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</si>
  <si>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</si>
  <si>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</si>
  <si>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</si>
  <si>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</si>
  <si>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</si>
  <si>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</si>
  <si>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</si>
  <si>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</si>
  <si>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</si>
  <si>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</si>
  <si>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</si>
  <si>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</si>
  <si>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</si>
  <si>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</si>
  <si>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</si>
  <si>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</si>
  <si>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</si>
  <si>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</si>
  <si>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</si>
  <si>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</si>
  <si>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</si>
  <si>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</si>
  <si>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</si>
  <si>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</si>
  <si>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</si>
  <si>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</si>
  <si>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</si>
  <si>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</si>
  <si>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</si>
  <si>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</si>
  <si>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</si>
  <si>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</si>
  <si>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</si>
  <si>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</si>
  <si>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</si>
  <si>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</si>
  <si>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</si>
  <si>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</si>
  <si>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</si>
  <si>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</si>
  <si>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</si>
  <si>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</si>
  <si>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</si>
  <si>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</si>
  <si>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</si>
  <si>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</si>
  <si>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</si>
  <si>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</si>
  <si>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</si>
  <si>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</si>
  <si>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</si>
  <si>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</si>
  <si>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</si>
  <si>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</si>
  <si>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</si>
  <si>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</si>
  <si>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</si>
  <si>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</si>
  <si>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</si>
  <si>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</si>
  <si>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</si>
  <si>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</si>
  <si>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</si>
  <si>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</si>
  <si>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</si>
  <si>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</si>
  <si>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</si>
  <si>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</si>
  <si>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</si>
  <si>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</si>
  <si>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</si>
  <si>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</si>
  <si>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</si>
  <si>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</si>
  <si>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</si>
  <si>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</si>
  <si>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</si>
  <si>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</si>
  <si>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</si>
  <si>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</si>
  <si>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</si>
  <si>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</si>
  <si>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</si>
  <si>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</si>
  <si>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</si>
  <si>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</si>
  <si>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</si>
  <si>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</si>
  <si>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</si>
  <si>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</si>
  <si>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</si>
  <si>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</si>
  <si>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</si>
  <si>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</si>
  <si>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</si>
  <si>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</si>
  <si>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</si>
  <si>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</si>
  <si>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</si>
  <si>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</si>
  <si>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</si>
  <si>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</si>
  <si>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</si>
  <si>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</si>
  <si>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</si>
  <si>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</si>
  <si>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</si>
  <si>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</si>
  <si>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</si>
  <si>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</si>
  <si>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</si>
  <si>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</si>
  <si>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</si>
  <si>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</si>
  <si>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</si>
  <si>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</si>
  <si>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</si>
  <si>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</si>
  <si>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</si>
  <si>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</si>
  <si>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</si>
  <si>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</si>
  <si>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</si>
  <si>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</si>
  <si>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</si>
  <si>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</si>
  <si>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</si>
  <si>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</si>
  <si>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</si>
  <si>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</si>
  <si>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</si>
  <si>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</si>
  <si>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</si>
  <si>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</si>
  <si>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</si>
  <si>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</si>
  <si>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</si>
  <si>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</si>
  <si>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</si>
  <si>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</si>
  <si>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</si>
  <si>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</si>
  <si>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</si>
  <si>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</si>
  <si>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</si>
  <si>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</si>
  <si>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</si>
  <si>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</si>
  <si>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</si>
  <si>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</si>
  <si>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</si>
  <si>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</si>
  <si>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</si>
  <si>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</si>
  <si>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</si>
  <si>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</si>
  <si>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</si>
  <si>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</si>
  <si>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</si>
  <si>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</si>
  <si>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</si>
  <si>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</si>
  <si>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</si>
  <si>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</si>
  <si>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</si>
  <si>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</si>
  <si>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</si>
  <si>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</si>
  <si>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</si>
  <si>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</si>
  <si>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</si>
  <si>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</si>
  <si>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</si>
  <si>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</si>
  <si>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</si>
  <si>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</si>
  <si>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</si>
  <si>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</si>
  <si>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</si>
  <si>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</si>
  <si>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</si>
  <si>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</si>
  <si>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</si>
  <si>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</si>
  <si>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</si>
  <si>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</si>
  <si>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</si>
  <si>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</si>
  <si>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</si>
  <si>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</si>
  <si>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</si>
  <si>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</si>
  <si>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</si>
  <si>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</si>
  <si>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</si>
  <si>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</si>
  <si>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</si>
  <si>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</si>
  <si>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</si>
  <si>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</si>
  <si>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</si>
  <si>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</si>
  <si>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</si>
  <si>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</si>
  <si>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</si>
  <si>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</si>
  <si>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</si>
  <si>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</si>
  <si>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</si>
  <si>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</si>
  <si>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</si>
  <si>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</si>
  <si>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</si>
  <si>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</si>
  <si>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</si>
  <si>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</si>
  <si>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</si>
  <si>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</si>
  <si>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</si>
  <si>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</si>
  <si>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</si>
  <si>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</si>
  <si>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</si>
  <si>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</si>
  <si>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</si>
  <si>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</si>
  <si>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</si>
  <si>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</si>
  <si>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</si>
  <si>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</si>
  <si>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</si>
  <si>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</si>
  <si>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</si>
  <si>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</si>
  <si>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</si>
  <si>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</si>
  <si>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</si>
  <si>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</si>
  <si>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</si>
  <si>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</si>
  <si>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</si>
  <si>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</si>
  <si>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</si>
  <si>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</si>
  <si>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</si>
  <si>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</si>
  <si>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</si>
  <si>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</si>
  <si>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</si>
  <si>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</si>
  <si>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</si>
  <si>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</si>
  <si>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</si>
  <si>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</si>
  <si>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</si>
  <si>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</si>
  <si>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</si>
  <si>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</si>
  <si>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</si>
  <si>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</si>
  <si>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</si>
  <si>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</si>
  <si>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</si>
  <si>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</si>
  <si>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</si>
  <si>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</si>
  <si>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</si>
  <si>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</si>
  <si>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</si>
  <si>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</si>
  <si>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</si>
  <si>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</si>
  <si>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</si>
  <si>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</si>
  <si>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</si>
  <si>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</si>
  <si>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</si>
  <si>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</si>
  <si>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</si>
  <si>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</si>
  <si>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</si>
  <si>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</si>
  <si>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</si>
  <si>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</si>
  <si>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</si>
  <si>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</si>
  <si>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</si>
  <si>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</si>
  <si>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</si>
  <si>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</si>
  <si>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</si>
  <si>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</si>
  <si>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</si>
  <si>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</si>
  <si>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</si>
  <si>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</si>
  <si>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</si>
  <si>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</si>
  <si>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</si>
  <si>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</si>
  <si>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</si>
  <si>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</si>
  <si>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</si>
  <si>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</si>
  <si>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</si>
  <si>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</si>
  <si>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</si>
  <si>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</si>
  <si>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</si>
  <si>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</si>
  <si>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</si>
  <si>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</si>
  <si>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</si>
  <si>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</si>
  <si>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</si>
  <si>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</si>
  <si>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</si>
  <si>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</si>
  <si>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</si>
  <si>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</si>
  <si>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</si>
  <si>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</si>
  <si>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</si>
  <si>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</si>
  <si>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</si>
  <si>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</si>
  <si>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</si>
  <si>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</si>
  <si>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</si>
  <si>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</si>
  <si>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</si>
  <si>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</si>
  <si>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</si>
  <si>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</si>
  <si>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</si>
  <si>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</si>
  <si>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</si>
  <si>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</si>
  <si>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</si>
  <si>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</si>
  <si>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</si>
  <si>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</si>
  <si>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</si>
  <si>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</si>
  <si>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</si>
  <si>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</si>
  <si>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</si>
  <si>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</si>
  <si>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</si>
  <si>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</si>
  <si>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</si>
  <si>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</si>
  <si>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</si>
  <si>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</si>
  <si>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</si>
  <si>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</si>
  <si>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</si>
  <si>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</si>
  <si>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</si>
  <si>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</si>
  <si>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</si>
  <si>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</si>
  <si>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</si>
  <si>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</si>
  <si>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</si>
  <si>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</si>
  <si>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</si>
  <si>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</si>
  <si>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</si>
  <si>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</si>
  <si>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</si>
  <si>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</si>
  <si>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</si>
  <si>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</si>
  <si>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</si>
  <si>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</si>
  <si>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</si>
  <si>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</si>
  <si>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</si>
  <si>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</si>
  <si>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</si>
  <si>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</si>
  <si>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</si>
  <si>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</si>
  <si>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</si>
  <si>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</si>
  <si>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</si>
  <si>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</si>
  <si>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</si>
  <si>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</si>
  <si>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</si>
  <si>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</si>
  <si>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</si>
  <si>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</si>
  <si>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</si>
  <si>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</si>
  <si>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</si>
  <si>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</si>
  <si>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</si>
  <si>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</si>
  <si>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</si>
  <si>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</si>
  <si>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</si>
  <si>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</si>
  <si>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</si>
  <si>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</si>
  <si>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</si>
  <si>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</si>
  <si>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</si>
  <si>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</si>
  <si>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</si>
  <si>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</si>
  <si>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</si>
  <si>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</si>
  <si>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</si>
  <si>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</si>
  <si>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</si>
  <si>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</si>
  <si>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</si>
  <si>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</si>
  <si>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</si>
  <si>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</si>
  <si>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</si>
  <si>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</si>
  <si>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</si>
  <si>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</si>
  <si>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</si>
  <si>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</si>
  <si>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</si>
  <si>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</si>
  <si>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</si>
  <si>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</si>
  <si>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</si>
  <si>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</si>
  <si>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</si>
  <si>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</si>
  <si>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</si>
  <si>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</si>
  <si>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</si>
  <si>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</si>
  <si>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</si>
  <si>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</si>
  <si>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</si>
  <si>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</si>
  <si>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</si>
  <si>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</si>
  <si>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</si>
  <si>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</si>
  <si>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</si>
  <si>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</si>
  <si>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</si>
  <si>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</si>
  <si>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</si>
  <si>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</si>
  <si>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</si>
  <si>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</si>
  <si>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</si>
  <si>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</si>
  <si>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</si>
  <si>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</si>
  <si>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</si>
  <si>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</si>
  <si>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</si>
  <si>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</si>
  <si>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</si>
  <si>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</si>
  <si>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</si>
  <si>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</si>
  <si>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</si>
  <si>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</si>
  <si>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</si>
  <si>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</si>
  <si>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</si>
  <si>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</si>
  <si>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</si>
  <si>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</si>
  <si>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</si>
  <si>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</si>
  <si>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</si>
  <si>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</si>
  <si>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</si>
  <si>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</si>
  <si>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</si>
  <si>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</si>
  <si>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</si>
  <si>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</si>
  <si>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</si>
  <si>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</si>
  <si>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</si>
  <si>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</si>
  <si>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</si>
  <si>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</si>
  <si>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</si>
  <si>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</si>
  <si>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</si>
  <si>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</si>
  <si>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</si>
  <si>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</si>
  <si>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</si>
  <si>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</si>
  <si>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</si>
  <si>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</si>
  <si>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</si>
  <si>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</si>
  <si>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</si>
  <si>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</si>
  <si>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</si>
  <si>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</si>
  <si>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</si>
  <si>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</si>
  <si>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</si>
  <si>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</si>
  <si>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</si>
  <si>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</si>
  <si>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</si>
  <si>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</si>
  <si>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</si>
  <si>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</si>
  <si>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</si>
  <si>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</si>
  <si>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</si>
  <si>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</si>
  <si>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</si>
  <si>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</si>
  <si>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</si>
  <si>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</si>
  <si>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</si>
  <si>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</si>
  <si>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</si>
  <si>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</si>
  <si>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</si>
  <si>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</si>
  <si>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</si>
  <si>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</si>
  <si>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</si>
  <si>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</si>
  <si>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</si>
  <si>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</si>
  <si>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</si>
  <si>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</si>
  <si>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</si>
  <si>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</si>
  <si>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</si>
  <si>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</si>
  <si>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</si>
  <si>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</si>
  <si>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</si>
  <si>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</si>
  <si>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</si>
  <si>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</si>
  <si>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</si>
  <si>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</si>
  <si>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</si>
  <si>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</si>
  <si>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</si>
  <si>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</si>
  <si>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</si>
  <si>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</si>
  <si>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</si>
  <si>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</si>
  <si>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</si>
  <si>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</si>
  <si>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</si>
  <si>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</si>
  <si>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</si>
  <si>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</si>
  <si>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</si>
  <si>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</si>
  <si>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</si>
  <si>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</si>
  <si>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</si>
  <si>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</si>
  <si>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</si>
  <si>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</si>
  <si>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</si>
  <si>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</si>
  <si>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</si>
  <si>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</si>
  <si>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</si>
  <si>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</si>
  <si>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</si>
  <si>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</si>
  <si>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</si>
  <si>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</si>
  <si>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</si>
  <si>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</si>
  <si>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</si>
  <si>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</si>
  <si>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</si>
  <si>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</si>
  <si>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</si>
  <si>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</si>
  <si>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</si>
  <si>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</si>
  <si>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</si>
  <si>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</si>
  <si>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</si>
  <si>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</si>
  <si>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</si>
  <si>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</si>
  <si>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</si>
  <si>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</si>
  <si>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</si>
  <si>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</si>
  <si>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</si>
  <si>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</si>
  <si>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</si>
  <si>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</si>
  <si>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</si>
  <si>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</si>
  <si>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</si>
  <si>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</si>
  <si>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</si>
  <si>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</si>
  <si>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</si>
  <si>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</si>
  <si>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</si>
  <si>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</si>
  <si>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</si>
  <si>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</si>
  <si>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</si>
  <si>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</si>
  <si>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</si>
  <si>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</si>
  <si>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</si>
  <si>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</si>
  <si>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</si>
  <si>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</si>
  <si>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</si>
  <si>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</si>
  <si>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</si>
  <si>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</si>
  <si>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</si>
  <si>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</si>
  <si>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</si>
  <si>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</si>
  <si>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</si>
  <si>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</si>
  <si>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</si>
  <si>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</si>
  <si>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</si>
  <si>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</si>
  <si>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</si>
  <si>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</si>
  <si>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</si>
  <si>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</si>
  <si>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</si>
  <si>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</si>
  <si>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</si>
  <si>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</si>
  <si>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</si>
  <si>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</si>
  <si>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</si>
  <si>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</si>
  <si>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</si>
  <si>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</si>
  <si>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</si>
  <si>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</si>
  <si>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</si>
  <si>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</si>
  <si>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</si>
  <si>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</si>
  <si>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</si>
  <si>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</si>
  <si>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</si>
  <si>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</si>
  <si>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</si>
  <si>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</si>
  <si>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</si>
  <si>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</si>
  <si>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</si>
  <si>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</si>
  <si>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</si>
  <si>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</si>
  <si>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</si>
  <si>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</si>
  <si>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</si>
  <si>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</si>
  <si>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</si>
  <si>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</si>
  <si>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</si>
  <si>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</si>
  <si>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</si>
  <si>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</si>
  <si>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</si>
  <si>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</si>
  <si>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</si>
  <si>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</si>
  <si>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</si>
  <si>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</si>
  <si>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</si>
  <si>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</si>
  <si>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</si>
  <si>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</si>
  <si>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</si>
  <si>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</si>
  <si>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</si>
  <si>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</si>
  <si>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</si>
  <si>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</si>
  <si>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</si>
  <si>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</si>
  <si>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</si>
  <si>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</si>
  <si>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</si>
  <si>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</si>
  <si>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</si>
  <si>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</si>
  <si>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</si>
  <si>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</si>
  <si>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</si>
  <si>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</si>
  <si>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</si>
  <si>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</si>
  <si>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</si>
  <si>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</si>
  <si>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</si>
  <si>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</si>
  <si>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</si>
  <si>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</si>
  <si>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</si>
  <si>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</si>
  <si>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</si>
  <si>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</si>
  <si>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</si>
  <si>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</si>
  <si>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</si>
  <si>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</si>
  <si>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</si>
  <si>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</si>
  <si>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</si>
  <si>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</si>
  <si>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</si>
  <si>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</si>
  <si>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</si>
  <si>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</si>
  <si>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</si>
  <si>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</si>
  <si>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</si>
  <si>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</si>
  <si>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</si>
  <si>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</si>
  <si>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</si>
  <si>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</si>
  <si>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</si>
  <si>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</si>
  <si>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</si>
  <si>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</si>
  <si>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</si>
  <si>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</si>
  <si>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</si>
  <si>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</si>
  <si>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</si>
  <si>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</si>
  <si>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</si>
  <si>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</si>
  <si>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</si>
  <si>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</si>
  <si>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</si>
  <si>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</si>
  <si>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</si>
  <si>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</si>
  <si>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</si>
  <si>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</si>
  <si>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</si>
  <si>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</si>
  <si>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</si>
  <si>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</si>
  <si>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</si>
  <si>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</si>
  <si>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</si>
  <si>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</si>
  <si>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</si>
  <si>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</si>
  <si>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</si>
  <si>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</si>
  <si>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</si>
  <si>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</si>
  <si>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</si>
  <si>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</si>
  <si>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</si>
  <si>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</si>
  <si>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</si>
  <si>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</si>
  <si>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</si>
  <si>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</si>
  <si>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</si>
  <si>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</si>
  <si>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</si>
  <si>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</si>
  <si>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</si>
  <si>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</si>
  <si>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</si>
  <si>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</si>
  <si>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</si>
  <si>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</si>
  <si>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</si>
  <si>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</si>
  <si>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</si>
  <si>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</si>
  <si>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</si>
  <si>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</si>
  <si>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</si>
  <si>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</si>
  <si>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</si>
  <si>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</si>
  <si>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</si>
  <si>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</si>
  <si>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</si>
  <si>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</si>
  <si>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</si>
  <si>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</si>
  <si>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</si>
  <si>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</si>
  <si>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</si>
  <si>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</si>
  <si>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</si>
  <si>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</si>
  <si>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</si>
  <si>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</si>
  <si>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</si>
  <si>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</si>
  <si>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</si>
  <si>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</si>
  <si>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</si>
  <si>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</si>
  <si>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</si>
  <si>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</si>
  <si>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</si>
  <si>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</si>
  <si>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</si>
  <si>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</si>
  <si>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</si>
  <si>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</si>
  <si>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</si>
  <si>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</si>
  <si>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</si>
  <si>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</si>
  <si>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</si>
  <si>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</si>
  <si>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</si>
  <si>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</si>
  <si>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</si>
  <si>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</si>
  <si>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</si>
  <si>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</si>
  <si>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</si>
  <si>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</si>
  <si>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</si>
  <si>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</si>
  <si>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</si>
  <si>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</si>
  <si>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</si>
  <si>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</si>
  <si>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</si>
  <si>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</si>
  <si>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</si>
  <si>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</si>
  <si>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</si>
  <si>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</si>
  <si>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</si>
  <si>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</si>
  <si>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</si>
  <si>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</si>
  <si>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</si>
  <si>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</si>
  <si>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</si>
  <si>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</si>
  <si>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</si>
  <si>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</si>
  <si>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</si>
  <si>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</si>
  <si>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</si>
  <si>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</si>
  <si>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</si>
  <si>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</si>
  <si>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</si>
  <si>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</si>
  <si>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</si>
  <si>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</si>
  <si>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</si>
  <si>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</si>
  <si>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</si>
  <si>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</si>
  <si>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</si>
  <si>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</si>
  <si>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</si>
  <si>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</si>
  <si>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</si>
  <si>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</si>
  <si>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</si>
  <si>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</si>
  <si>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</si>
  <si>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</si>
  <si>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</si>
  <si>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</si>
  <si>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</si>
  <si>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</si>
  <si>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</si>
  <si>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</si>
  <si>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</si>
  <si>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</si>
  <si>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</si>
  <si>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</si>
  <si>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</si>
  <si>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</si>
  <si>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</si>
  <si>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</si>
  <si>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</si>
  <si>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</si>
  <si>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</si>
  <si>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</si>
  <si>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</si>
  <si>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</si>
  <si>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</si>
  <si>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</si>
  <si>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</si>
  <si>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</si>
  <si>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</si>
  <si>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</si>
  <si>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</si>
  <si>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</si>
  <si>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</si>
  <si>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</si>
  <si>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</si>
  <si>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</si>
  <si>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</si>
  <si>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</si>
  <si>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</si>
  <si>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</si>
  <si>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</si>
  <si>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</si>
  <si>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</si>
  <si>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</si>
  <si>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</si>
  <si>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</si>
  <si>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</si>
  <si>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</si>
  <si>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</si>
  <si>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</si>
  <si>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</si>
  <si>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</si>
  <si>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</si>
  <si>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</si>
  <si>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</si>
  <si>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</si>
  <si>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</si>
  <si>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</si>
  <si>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</si>
  <si>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</si>
  <si>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</si>
  <si>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</si>
  <si>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</si>
  <si>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</si>
  <si>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</si>
  <si>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</si>
  <si>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</si>
  <si>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</si>
  <si>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</si>
  <si>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</si>
  <si>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</si>
  <si>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</si>
  <si>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</si>
  <si>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</si>
  <si>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</si>
  <si>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</si>
  <si>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</si>
  <si>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</si>
  <si>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</si>
  <si>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</si>
  <si>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</si>
  <si>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</si>
  <si>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</si>
  <si>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</si>
  <si>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</si>
  <si>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</si>
  <si>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</si>
  <si>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</si>
  <si>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</si>
  <si>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</si>
  <si>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</si>
  <si>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</si>
  <si>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</si>
  <si>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</si>
  <si>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</si>
  <si>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</si>
  <si>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</si>
  <si>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</si>
  <si>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</si>
  <si>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</si>
  <si>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</si>
  <si>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</si>
  <si>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</si>
  <si>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</si>
  <si>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</si>
  <si>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</si>
  <si>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</si>
  <si>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</si>
  <si>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</si>
  <si>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</si>
  <si>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</si>
  <si>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</si>
  <si>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</si>
  <si>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</si>
  <si>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</si>
  <si>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</si>
  <si>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</si>
  <si>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</si>
  <si>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</si>
  <si>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</si>
  <si>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</si>
  <si>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</si>
  <si>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</si>
  <si>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</si>
  <si>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</si>
  <si>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</si>
  <si>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</si>
  <si>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</si>
  <si>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</si>
  <si>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</si>
  <si>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</si>
  <si>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</si>
  <si>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</si>
  <si>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</si>
  <si>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</si>
  <si>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</si>
  <si>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</si>
  <si>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</si>
  <si>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</si>
  <si>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</si>
  <si>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</si>
  <si>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</si>
  <si>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</si>
  <si>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</si>
  <si>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</si>
  <si>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</si>
  <si>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</si>
  <si>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</si>
  <si>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</si>
  <si>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</si>
  <si>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</si>
  <si>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</si>
  <si>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</si>
  <si>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</si>
  <si>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</si>
  <si>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</si>
  <si>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</si>
  <si>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</si>
  <si>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</si>
  <si>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</si>
  <si>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</si>
  <si>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</si>
  <si>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</si>
  <si>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</si>
  <si>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</si>
  <si>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</si>
  <si>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</si>
  <si>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</si>
  <si>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</si>
  <si>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</si>
  <si>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</si>
  <si>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</si>
  <si>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</si>
  <si>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</si>
  <si>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</si>
  <si>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</si>
  <si>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</si>
  <si>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</si>
  <si>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</si>
  <si>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</si>
  <si>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</si>
  <si>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</si>
  <si>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</si>
  <si>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</si>
  <si>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</si>
  <si>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</si>
  <si>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</si>
  <si>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</si>
  <si>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</si>
  <si>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</si>
  <si>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</si>
  <si>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</si>
  <si>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</si>
  <si>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</si>
  <si>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</si>
  <si>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</si>
  <si>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</si>
  <si>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</si>
  <si>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</si>
  <si>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</si>
  <si>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</si>
  <si>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</si>
  <si>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</si>
  <si>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</si>
  <si>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</si>
  <si>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</si>
  <si>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</si>
  <si>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</si>
  <si>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</si>
  <si>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</si>
  <si>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</si>
  <si>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</si>
  <si>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</si>
  <si>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</si>
  <si>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</si>
  <si>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</si>
  <si>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</si>
  <si>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</si>
  <si>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</si>
  <si>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</si>
  <si>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</si>
  <si>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</si>
  <si>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</si>
  <si>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</si>
  <si>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</si>
  <si>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</si>
  <si>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</si>
  <si>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</si>
  <si>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</si>
  <si>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</si>
  <si>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</si>
  <si>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</si>
  <si>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</si>
  <si>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</si>
  <si>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</si>
  <si>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</si>
  <si>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</si>
  <si>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</si>
  <si>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</si>
  <si>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</si>
  <si>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</si>
  <si>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</si>
  <si>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</si>
  <si>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</si>
  <si>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</si>
  <si>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</si>
  <si>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</si>
  <si>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</si>
  <si>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</si>
  <si>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</si>
  <si>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</si>
  <si>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</si>
  <si>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</si>
  <si>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</si>
  <si>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</si>
  <si>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</si>
  <si>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</si>
  <si>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</si>
  <si>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</si>
  <si>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</si>
  <si>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</si>
  <si>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</si>
  <si>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</si>
  <si>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</si>
  <si>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</si>
  <si>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</si>
  <si>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</si>
  <si>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</si>
  <si>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</si>
  <si>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</si>
  <si>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</si>
  <si>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</si>
  <si>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</si>
  <si>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</si>
  <si>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</si>
  <si>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</si>
  <si>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</si>
  <si>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</si>
  <si>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</si>
  <si>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</si>
  <si>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</si>
  <si>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</si>
  <si>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</si>
  <si>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</si>
  <si>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</si>
  <si>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</si>
  <si>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</si>
  <si>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</si>
  <si>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</si>
  <si>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</si>
  <si>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</si>
  <si>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</si>
  <si>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</si>
  <si>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</si>
  <si>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</si>
  <si>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</si>
  <si>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</si>
  <si>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</si>
  <si>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</si>
  <si>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</si>
  <si>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</si>
  <si>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</si>
  <si>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</si>
  <si>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</si>
  <si>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</si>
  <si>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</si>
  <si>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</si>
  <si>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</si>
  <si>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</si>
  <si>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</si>
  <si>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</si>
  <si>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</si>
  <si>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</si>
  <si>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</si>
  <si>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</si>
  <si>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</si>
  <si>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</si>
  <si>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</si>
  <si>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</si>
  <si>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</si>
  <si>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</si>
  <si>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</si>
  <si>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</si>
  <si>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</si>
  <si>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</si>
  <si>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</si>
  <si>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</si>
  <si>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</si>
  <si>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</si>
  <si>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</si>
  <si>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</si>
  <si>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</si>
  <si>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</si>
  <si>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</si>
  <si>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</si>
  <si>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</si>
  <si>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</si>
  <si>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</si>
  <si>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</si>
  <si>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</si>
  <si>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</si>
  <si>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</si>
  <si>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</si>
  <si>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</si>
  <si>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</si>
  <si>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</si>
  <si>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</si>
  <si>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</si>
  <si>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</si>
  <si>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</si>
  <si>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</si>
  <si>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</si>
  <si>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</si>
  <si>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</si>
  <si>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</si>
  <si>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</si>
  <si>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</si>
  <si>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</si>
  <si>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</si>
  <si>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</si>
  <si>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</si>
  <si>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</si>
  <si>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</si>
  <si>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</si>
  <si>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</si>
  <si>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</si>
  <si>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</si>
  <si>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</si>
  <si>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</si>
  <si>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</si>
  <si>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</si>
  <si>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</si>
  <si>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</si>
  <si>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</si>
  <si>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</si>
  <si>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</si>
  <si>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</si>
  <si>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</si>
  <si>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</si>
  <si>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</si>
  <si>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</si>
  <si>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</si>
  <si>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</si>
  <si>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</si>
  <si>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</si>
  <si>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</si>
  <si>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</si>
  <si>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</si>
  <si>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</si>
  <si>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</si>
  <si>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</si>
  <si>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</si>
  <si>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</si>
  <si>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</si>
  <si>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</si>
  <si>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</si>
  <si>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</si>
  <si>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</si>
  <si>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</si>
  <si>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</si>
  <si>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</si>
  <si>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</si>
  <si>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</si>
  <si>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</si>
  <si>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</si>
  <si>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</si>
  <si>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</si>
  <si>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</si>
  <si>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</si>
  <si>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</si>
  <si>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</si>
  <si>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</si>
  <si>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</si>
  <si>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</si>
  <si>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</si>
  <si>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</si>
  <si>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</si>
  <si>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</si>
  <si>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</si>
  <si>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</si>
  <si>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</si>
  <si>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</si>
  <si>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</si>
  <si>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</si>
  <si>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</si>
  <si>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</si>
  <si>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</si>
  <si>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</si>
  <si>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</si>
  <si>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</si>
  <si>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</si>
  <si>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</si>
  <si>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</si>
  <si>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</si>
  <si>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</si>
  <si>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</si>
  <si>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</si>
  <si>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</si>
  <si>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</si>
  <si>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</si>
  <si>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</si>
  <si>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</si>
  <si>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</si>
  <si>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</si>
  <si>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</si>
  <si>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</si>
  <si>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</si>
  <si>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</si>
  <si>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</si>
  <si>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</si>
  <si>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</si>
  <si>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</si>
  <si>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</si>
  <si>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</si>
  <si>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</si>
  <si>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</si>
  <si>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</si>
  <si>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</si>
  <si>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</si>
  <si>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</si>
  <si>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</si>
  <si>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</si>
  <si>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</si>
  <si>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</si>
  <si>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</si>
  <si>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</si>
  <si>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</si>
  <si>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</si>
  <si>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</si>
  <si>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</si>
  <si>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</si>
  <si>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</si>
  <si>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</si>
  <si>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</si>
  <si>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</si>
  <si>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</si>
  <si>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</si>
  <si>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</si>
  <si>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</si>
  <si>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</si>
  <si>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</si>
  <si>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</si>
  <si>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</si>
  <si>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</si>
  <si>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</si>
  <si>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</si>
  <si>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</si>
  <si>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</si>
  <si>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</si>
  <si>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</si>
  <si>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</si>
  <si>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</si>
  <si>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</si>
  <si>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</si>
  <si>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</si>
  <si>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</si>
  <si>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</si>
  <si>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</si>
  <si>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</si>
  <si>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</si>
  <si>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</si>
  <si>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</si>
  <si>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</si>
  <si>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</si>
  <si>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</si>
  <si>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</si>
  <si>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</si>
  <si>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</si>
  <si>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</si>
  <si>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</si>
  <si>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</si>
  <si>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</si>
  <si>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</si>
  <si>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</si>
  <si>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</si>
  <si>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</si>
  <si>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</si>
  <si>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</si>
  <si>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</si>
  <si>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</si>
  <si>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</si>
  <si>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</si>
  <si>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</si>
  <si>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</si>
  <si>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</si>
  <si>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</si>
  <si>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</si>
  <si>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</si>
  <si>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</si>
  <si>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</si>
  <si>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</si>
  <si>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</si>
  <si>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</si>
  <si>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</si>
  <si>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</si>
  <si>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</si>
  <si>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</si>
  <si>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</si>
  <si>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</si>
  <si>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</si>
  <si>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</si>
  <si>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</si>
  <si>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</si>
  <si>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</si>
  <si>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</si>
  <si>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</si>
  <si>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</si>
  <si>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</si>
  <si>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</si>
  <si>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</si>
  <si>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</si>
  <si>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</si>
  <si>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</si>
  <si>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</si>
  <si>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</si>
  <si>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</si>
  <si>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</si>
  <si>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</si>
  <si>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</si>
  <si>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</si>
  <si>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</si>
  <si>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</si>
  <si>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</si>
  <si>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</si>
  <si>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</si>
  <si>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</si>
  <si>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</si>
  <si>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</si>
  <si>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</si>
  <si>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</si>
  <si>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</si>
  <si>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</si>
  <si>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</si>
  <si>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</si>
  <si>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</si>
  <si>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</si>
  <si>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</si>
  <si>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</si>
  <si>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</si>
  <si>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</si>
  <si>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</si>
  <si>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</si>
  <si>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</si>
  <si>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</si>
  <si>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</si>
  <si>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</si>
  <si>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</si>
  <si>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</si>
  <si>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</si>
  <si>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</si>
  <si>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</si>
  <si>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</si>
  <si>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</si>
  <si>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</si>
  <si>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</si>
  <si>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</si>
  <si>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</si>
  <si>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</si>
  <si>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</si>
  <si>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</si>
  <si>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</si>
  <si>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</si>
  <si>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</si>
  <si>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</si>
  <si>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</si>
  <si>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</si>
  <si>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</si>
  <si>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</si>
  <si>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</si>
  <si>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</si>
  <si>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</si>
  <si>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</si>
  <si>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</si>
  <si>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</si>
  <si>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</si>
  <si>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</si>
  <si>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</si>
  <si>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</si>
  <si>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</si>
  <si>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</si>
  <si>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</si>
  <si>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</si>
  <si>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</si>
  <si>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</si>
  <si>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</si>
  <si>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</si>
  <si>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</si>
  <si>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</si>
  <si>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</si>
  <si>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</si>
  <si>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</si>
  <si>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</si>
  <si>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</si>
  <si>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</si>
  <si>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</si>
  <si>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</si>
  <si>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</si>
  <si>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</si>
  <si>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</si>
  <si>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</si>
  <si>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</si>
  <si>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</si>
  <si>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</si>
  <si>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</si>
  <si>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</si>
  <si>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</si>
  <si>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</si>
  <si>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</si>
  <si>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</si>
  <si>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</si>
  <si>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</si>
  <si>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</si>
  <si>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</si>
  <si>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</si>
  <si>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</si>
  <si>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</si>
  <si>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</si>
  <si>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</si>
  <si>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</si>
  <si>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</si>
  <si>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</si>
  <si>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</si>
  <si>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</si>
  <si>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</si>
  <si>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</si>
  <si>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</si>
  <si>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</si>
  <si>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</si>
  <si>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</si>
  <si>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</si>
  <si>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</si>
  <si>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</si>
  <si>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</si>
  <si>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</si>
  <si>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</si>
  <si>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</si>
  <si>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</si>
  <si>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</si>
  <si>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</si>
  <si>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</si>
  <si>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</si>
  <si>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</si>
  <si>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</si>
  <si>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</si>
  <si>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</si>
  <si>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</si>
  <si>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</si>
  <si>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</si>
  <si>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</si>
  <si>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</si>
  <si>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</si>
  <si>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</si>
  <si>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</si>
  <si>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</si>
  <si>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</si>
  <si>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</si>
  <si>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</si>
  <si>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</si>
  <si>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</si>
  <si>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</si>
  <si>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</si>
  <si>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</si>
  <si>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</si>
  <si>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</si>
  <si>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</si>
  <si>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</si>
  <si>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</si>
  <si>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</si>
  <si>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</si>
  <si>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</si>
  <si>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</si>
  <si>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</si>
  <si>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</si>
  <si>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</si>
  <si>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</si>
  <si>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</si>
  <si>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</si>
  <si>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</si>
  <si>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</si>
  <si>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</si>
  <si>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</si>
  <si>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</si>
  <si>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</si>
  <si>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</si>
  <si>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</si>
  <si>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</si>
  <si>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</si>
  <si>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</si>
  <si>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</si>
  <si>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</si>
  <si>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</si>
  <si>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</si>
  <si>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</si>
  <si>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</si>
  <si>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</si>
  <si>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</si>
  <si>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</si>
  <si>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</si>
  <si>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</si>
  <si>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</si>
  <si>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</si>
  <si>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</si>
  <si>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</si>
  <si>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</si>
  <si>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</si>
  <si>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</si>
  <si>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</si>
  <si>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</si>
  <si>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</si>
  <si>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</si>
  <si>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</si>
  <si>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</si>
  <si>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</si>
  <si>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</si>
  <si>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</si>
  <si>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</si>
  <si>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</si>
  <si>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</si>
  <si>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</si>
  <si>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</si>
  <si>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</si>
  <si>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</si>
  <si>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</si>
  <si>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</si>
  <si>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</si>
  <si>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</si>
  <si>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</si>
  <si>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</si>
  <si>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</si>
  <si>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</si>
  <si>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</si>
  <si>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</si>
  <si>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</si>
  <si>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</si>
  <si>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</si>
  <si>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</si>
  <si>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</si>
  <si>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</si>
  <si>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</si>
  <si>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</si>
  <si>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</si>
  <si>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</si>
  <si>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</si>
  <si>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</si>
  <si>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</si>
  <si>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</si>
  <si>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</si>
  <si>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</si>
  <si>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</si>
  <si>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</si>
  <si>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</si>
  <si>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</si>
  <si>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</si>
  <si>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</si>
  <si>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</si>
  <si>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</si>
  <si>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</si>
  <si>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</si>
  <si>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</si>
  <si>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</si>
  <si>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</si>
  <si>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</si>
  <si>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</si>
  <si>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</si>
  <si>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</si>
  <si>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</si>
  <si>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</si>
  <si>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</si>
  <si>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</si>
  <si>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</si>
  <si>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</si>
  <si>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</si>
  <si>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</si>
  <si>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</si>
  <si>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</si>
  <si>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</si>
  <si>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</si>
  <si>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</si>
  <si>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</si>
  <si>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</si>
  <si>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</si>
  <si>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</si>
  <si>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</si>
  <si>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</si>
  <si>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</si>
  <si>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</si>
  <si>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</si>
  <si>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</si>
  <si>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</si>
  <si>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</si>
  <si>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</si>
  <si>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</si>
  <si>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</si>
  <si>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</si>
  <si>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</si>
  <si>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</si>
  <si>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</si>
  <si>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</si>
  <si>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</si>
  <si>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</si>
  <si>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</si>
  <si>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</si>
  <si>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</si>
  <si>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</si>
  <si>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</si>
  <si>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</si>
  <si>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</si>
  <si>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</si>
  <si>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</si>
  <si>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</si>
  <si>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</si>
  <si>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</si>
  <si>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</si>
  <si>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no pcm</t>
  </si>
  <si>
    <t>jed0599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</si>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</sst>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6" dataDxfId="45" headerRowBorderDxfId="43" tableBorderDxfId="44" totalsRowBorderDxfId="42">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328.07747141203436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45991.02589733796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4.4936689810128883E-2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45991.02589733796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45991.02589733796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45991.02589733796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45991.02589733796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45991.02589733796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45991.02589733796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45991.02589733796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45991.02589733796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45991.02589733796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45991.02589733796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45991.02589733796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45991.02589733796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45991.02589733796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45991.02589733796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45991.02589733796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45991.02589733796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45991.02589733796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45991.02589733796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45991.02589733796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45991.02589733796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45991.02589733796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45991.02589733796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45991.02589733796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45991.02589733796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45991.02589733796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45991.02589733796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D53A75BC-212F-419F-9D8B-F7CC2ADEE33B}"/>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166.02605937499902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6.6384783564790268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0.27082789351698011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45991.02589733796</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45991.02589733796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45991.02589733796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45991.02589733796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45991.02589733796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45991.02589733796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45991.02589733796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45991.02589733796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45991.02589733796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45991.02589733796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45991.02589733796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45991.02589733796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45991.02589733796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45991.02589733796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45991.02589733796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45991.02589733796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45991.02589733796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45991.02589733796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45991.02589733796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45991.02589733796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45991.02589733796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45991.02589733796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45991.02589733796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45991.02589733796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45991.02589733796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45991.02589733796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45991.02589733796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45991.02589733796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45991.02589733796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45991.02589733796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45991.02589733796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45991.02589733796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45991.02589733796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45991.02589733796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45991.02589733796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45991.02589733796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45991.02589733796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45991.02589733796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45991.02589733796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45991.02589733796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45991.02589733796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45991.02589733796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45991.02589733796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45991.02589733796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45991.02589733796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45991.02589733796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45991.02589733796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45991.02589733796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45991.02589733796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45991.02589733796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45991.02589733796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45991.02589733796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45991.02589733796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45991.02589733796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45991.02589733796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45991.02589733796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45991.02589733796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45991.02589733796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45991.02589733796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45991.02589733796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45991.02589733796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45991.02589733796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45991.02589733796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45991.02589733796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45991.02589733796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45991.02589733796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45991.02589733796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45991.02589733796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45991.02589733796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45991.02589733796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45991.02589733796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45991.02589733796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45991.02589733796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45991.02589733796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45991.02589733796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45991.02589733796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45991.02589733796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45991.02589733796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45991.02589733796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45991.02589733796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45991.02589733796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45991.02589733796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45991.02589733796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45991.02589733796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45991.02589733796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45991.02589733796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45991.02589733796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45991.02589733796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45991.02589733796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45991.02589733796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45991.02589733796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45991.02589733796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45991.02589733796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45991.02589733796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45991.02589733796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45991.02589733796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45991.02589733796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45991.02589733796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45991.02589733796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45991.02589733796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45991.02589733796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45991.02589733796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45991.02589733796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45991.02589733796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45991.02589733796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45991.02589733796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45991.02589733796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45991.02589733796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45991.02589733796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45991.02589733796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45991.02589733796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45991.02589733796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45991.02589733796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45991.02589733796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45991.02589733796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45991.02589733796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45991.02589733796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45991.02589733796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45991.02589733796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45991.02589733796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45991.02589733796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45991.02589733796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45991.02589733796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45991.02589733796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45991.02589733796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45991.02589733796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45991.02589733796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45991.02589733796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45991.02589733796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45991.02589733796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45991.02589733796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45991.02589733796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45991.02589733796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45991.02589733796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45991.02589733796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45991.02589733796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45991.02589733796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45991.02589733796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45991.02589733796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45991.02589733796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45991.02589733796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45991.02589733796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45991.02589733796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45991.02589733796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45991.02589733796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45991.02589733796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45991.02589733796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45991.02589733796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45991.02589733796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45991.02589733796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45991.02589733796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45991.02589733796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45991.02589733796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45991.02589733796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45991.02589733796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45991.02589733796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45991.02589733796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45991.02589733796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45991.02589733796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45991.02589733796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45991.02589733796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45991.02589733796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45991.02589733796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45991.02589733796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45991.02589733796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45991.02589733796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45991.02589733796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45991.02589733796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45991.02589733796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45991.02589733796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45991.02589733796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45991.02589733796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45991.02589733796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45991.02589733796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45991.02589733796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45991.02589733796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45991.02589733796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45991.02589733796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45991.02589733796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45991.02589733796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45991.02589733796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45991.02589733796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45991.02589733796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45991.02589733796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45991.02589733796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45991.02589733796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45991.02589733796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45991.02589733796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45991.02589733796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45991.02589733796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45991.02589733796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45991.02589733796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45991.02589733796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45991.02589733796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45991.02589733796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45991.02589733796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45991.02589733796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45991.02589733796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45991.02589733796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45991.02589733796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45991.02589733796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45991.02589733796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45991.02589733796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45991.02589733796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45991.02589733796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45991.02589733796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45991.02589733796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45991.02589733796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45991.02589733796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45991.02589733796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45991.02589733796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45991.02589733796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45991.02589733796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45991.02589733796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45991.02589733796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45991.02589733796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45991.02589733796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45991.02589733796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45991.02589733796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45991.02589733796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45991.02589733796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45991.02589733796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45991.02589733796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45991.02589733796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45991.02589733796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45991.02589733796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45991.02589733796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45991.02589733796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45991.02589733796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45991.02589733796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45991.02589733796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45991.02589733796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45991.02589733796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45991.02589733796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45991.02589733796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45991.02589733796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45991.02589733796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45991.02589733796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45991.02589733796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45991.02589733796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45991.02589733796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45991.02589733796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45991.02589733796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45991.02589733796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45991.02589733796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45991.02589733796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45991.02589733796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45991.02589733796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45991.02589733796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45991.02589733796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45991.02589733796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45991.02589733796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45991.02589733796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45991.02589733796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45991.02589733796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45991.02589733796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45991.02589733796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45991.02589733796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45991.02589733796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45991.02589733796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45991.02589733796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45991.02589733796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45991.02589733796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45991.02589733796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45991.02589733796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45991.02589733796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45991.02589733796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45991.02589733796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45991.02589733796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45991.02589733796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45991.02589733796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45991.02589733796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45991.02589733796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45991.02589733796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45991.02589733796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45991.02589733796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45991.02589733796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45991.02589733796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45991.02589733796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45991.02589733796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45991.02589733796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45991.02589733796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45991.02589733796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45991.02589733796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45991.02589733796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45991.02589733796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45991.02589733796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45991.02589733796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45991.02589733796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45991.02589733796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45991.02589733796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45991.02589733796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45991.02589733796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45991.02589733796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45991.02589733796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45991.02589733796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45991.02589733796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45991.02589733796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45991.02589733796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45991.02589733796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45991.02589733796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45991.02589733796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45991.02589733796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45991.02589733796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45991.02589733796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45991.02589733796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45991.02589733796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45991.02589733796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45991.02589733796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45991.02589733796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45991.02589733796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45991.02589733796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45991.02589733796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45991.02589733796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45991.02589733796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45991.02589733796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45991.02589733796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45991.02589733796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45991.02589733796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45991.02589733796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45991.02589733796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45991.02589733796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45991.02589733796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45991.02589733796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45991.02589733796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45991.02589733796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45991.02589733796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45991.02589733796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45991.02589733796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45991.02589733796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45991.02589733796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45991.02589733796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45991.02589733796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45991.02589733796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45991.02589733796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45991.02589733796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45991.02589733796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45991.02589733796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45991.02589733796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45991.02589733796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45991.02589733796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45991.02589733796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45991.02589733796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45991.02589733796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45991.02589733796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45991.02589733796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45991.02589733796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45991.02589733796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45991.02589733796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45991.02589733796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45991.02589733796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45991.02589733796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45991.02589733796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45991.02589733796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45991.02589733796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45991.02589733796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45991.02589733796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45991.02589733796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45991.02589733796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45991.02589733796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45991.02589733796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45991.02589733796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45991.02589733796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45991.02589733796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45991.02589733796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45991.02589733796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45991.02589733796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45991.02589733796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45991.02589733796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45991.02589733796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45991.02589733796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45991.02589733796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45991.02589733796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45991.02589733796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45991.02589733796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45991.02589733796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45991.02589733796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45991.02589733796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45991.02589733796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45991.02589733796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45991.02589733796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45991.02589733796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45991.02589733796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45991.02589733796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45991.02589733796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45991.02589733796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45991.02589733796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45991.02589733796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45991.02589733796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45991.02589733796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45991.02589733796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45991.02589733796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45991.02589733796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45991.02589733796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45991.02589733796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45991.02589733796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45991.02589733796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45991.02589733796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45991.02589733796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45991.02589733796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45991.02589733796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45991.02589733796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45991.02589733796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45991.02589733796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45991.02589733796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45991.02589733796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45991.02589733796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45991.02589733796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45991.02589733796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45991.02589733796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45991.02589733796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45991.02589733796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45991.02589733796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45991.02589733796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45991.02589733796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45991.02589733796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45991.02589733796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45991.02589733796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45991.02589733796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45991.02589733796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45991.02589733796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45991.02589733796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45991.02589733796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45991.02589733796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45991.02589733796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45991.02589733796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45991.02589733796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45991.02589733796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45991.02589733796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45991.02589733796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45991.02589733796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45991.02589733796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45991.02589733796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45991.02589733796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45991.02589733796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45991.02589733796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45991.02589733796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45991.02589733796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45991.02589733796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45991.02589733796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45991.02589733796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45991.02589733796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45991.02589733796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45991.02589733796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45991.02589733796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45991.02589733796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45991.02589733796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45991.02589733796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45991.02589733796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45991.02589733796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45991.02589733796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45991.02589733796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45991.02589733796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45991.02589733796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45991.02589733796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45991.02589733796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45991.02589733796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45991.02589733796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45991.02589733796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45991.02589733796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45991.02589733796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45991.02589733796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45991.02589733796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45991.02589733796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45991.02589733796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45991.02589733796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45991.02589733796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45991.02589733796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45991.02589733796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45991.02589733796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45991.02589733796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45991.02589733796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45991.02589733796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45991.02589733796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45991.02589733796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45991.02589733796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45991.02589733796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45991.02589733796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45991.02589733796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45991.02589733796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45991.02589733796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45991.02589733796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45991.02589733796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45991.02589733796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45991.02589733796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45991.02589733796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45991.02589733796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45991.02589733796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45991.02589733796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45991.02589733796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45991.02589733796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45991.02589733796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45991.02589733796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45991.02589733796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45991.02589733796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45991.02589733796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45991.02589733796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45991.02589733796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45991.02589733796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45991.02589733796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45991.02589733796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45991.02589733796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45991.02589733796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45991.02589733796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45991.02589733796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45991.02589733796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45991.02589733796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45991.02589733796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45991.02589733796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45991.02589733796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45991.02589733796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45991.02589733796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45991.02589733796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45991.02589733796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45991.02589733796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45991.02589733796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45991.02589733796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45991.02589733796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45991.02589733796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45991.02589733796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45991.02589733796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45991.02589733796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45991.02589733796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45991.02589733796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45991.02589733796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45991.02589733796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45991.02589733796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45991.02589733796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45991.02589733796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45991.02589733796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45991.02589733796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45991.02589733796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45991.02589733796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45991.02589733796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45991.02589733796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45991.02589733796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45991.02589733796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45991.02589733796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45991.02589733796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45991.02589733796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45991.02589733796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45991.02589733796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45991.02589733796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45991.02589733796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45991.02589733796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45991.02589733796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45991.02589733796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45991.02589733796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45991.02589733796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45991.02589733796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45991.02589733796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45991.02589733796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45991.02589733796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45991.02589733796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45991.02589733796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45991.02589733796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45991.02589733796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45991.02589733796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45991.02589733796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45991.02589733796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45991.02589733796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45991.02589733796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45991.02589733796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45991.02589733796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45991.02589733796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45991.02589733796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45991.02589733796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45991.02589733796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45991.02589733796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45991.02589733796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45991.02589733796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45991.02589733796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45991.02589733796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45991.02589733796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45991.02589733796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45991.02589733796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45991.02589733796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45991.02589733796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45991.02589733796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45991.02589733796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45991.02589733796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45991.02589733796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45991.02589733796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45991.02589733796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45991.02589733796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45991.02589733796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45991.02589733796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45991.02589733796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45991.02589733796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45991.02589733796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45991.02589733796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45991.02589733796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45991.02589733796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45991.02589733796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45991.02589733796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45991.02589733796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45991.02589733796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45991.02589733796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45991.02589733796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45991.02589733796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45991.02589733796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45991.02589733796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45991.02589733796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45991.02589733796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45991.02589733796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45991.02589733796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45991.02589733796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45991.02589733796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45991.02589733796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45991.02589733796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45991.02589733796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45991.02589733796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45991.02589733796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45991.02589733796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45991.02589733796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45991.02589733796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45991.02589733796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45991.02589733796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45991.02589733796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45991.02589733796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45991.02589733796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45991.02589733796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45991.02589733796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45991.02589733796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45991.02589733796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45991.02589733796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45991.02589733796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45991.02589733796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45991.02589733796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45991.02589733796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45991.02589733796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45991.02589733796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45991.02589733796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45991.02589733796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45991.02589733796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45991.02589733796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45991.02589733796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45991.02589733796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45991.02589733796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45991.02589733796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45991.02589733796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45991.02589733796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45991.02589733796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45991.02589733796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45991.02589733796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45991.02589733796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45991.02589733796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45991.02589733796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45991.02589733796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45991.02589733796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45991.02589733796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45991.02589733796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45991.02589733796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45991.02589733796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45991.02589733796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45991.02589733796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45991.02589733796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45991.02589733796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45991.02589733796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45991.02589733796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45991.02589733796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45991.02589733796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45991.02589733796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45991.02589733796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45991.02589733796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45991.02589733796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45991.02589733796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45991.02589733796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45991.02589733796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45991.02589733796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45991.02589733796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45991.02589733796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45991.02589733796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45991.02589733796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45991.02589733796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45991.02589733796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45991.02589733796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45991.02589733796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45991.02589733796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45991.02589733796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45991.02589733796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45991.02589733796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45991.02589733796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45991.02589733796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45991.02589733796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45991.02589733796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45991.02589733796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45991.02589733796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45991.02589733796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45991.02589733796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45991.02589733796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45991.02589733796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45991.02589733796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45991.02589733796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45991.02589733796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45991.02589733796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45991.02589733796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45991.02589733796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45991.02589733796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45991.02589733796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45991.02589733796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45991.02589733796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45991.02589733796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45991.02589733796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45991.02589733796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45991.02589733796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45991.02589733796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45991.02589733796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45991.02589733796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45991.02589733796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45991.02589733796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45991.02589733796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45991.02589733796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45991.02589733796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45991.02589733796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45991.02589733796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45991.02589733796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45991.02589733796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45991.02589733796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45991.02589733796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45991.02589733796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45991.02589733796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45991.02589733796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45991.02589733796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45991.02589733796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45991.02589733796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45991.02589733796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45991.02589733796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45991.02589733796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45991.02589733796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45991.02589733796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45991.02589733796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45991.02589733796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45991.02589733796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45991.02589733796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45991.02589733796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45991.02589733796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45991.02589733796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45991.02589733796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45991.02589733796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45991.02589733796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45991.02589733796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45991.02589733796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45991.02589733796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45991.02589733796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45991.02589733796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45991.02589733796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45991.02589733796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45991.02589733796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45991.02589733796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45991.02589733796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45991.02589733796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45991.02589733796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45991.02589733796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45991.02589733796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45991.02589733796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45991.02589733796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45991.02589733796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45991.02589733796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45991.02589733796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45991.02589733796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45991.02589733796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45991.02589733796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45991.02589733796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45991.02589733796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45991.02589733796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45991.02589733796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45991.02589733796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45991.02589733796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45991.02589733796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45991.02589733796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45991.02589733796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45991.02589733796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45991.02589733796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45991.02589733796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45991.02589733796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45991.02589733796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45991.02589733796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45991.02589733796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45991.02589733796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45991.02589733796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45991.02589733796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45991.02589733796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45991.02589733796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45991.02589733796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45991.02589733796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45991.02589733796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45991.02589733796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45991.02589733796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45991.02589733796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45991.02589733796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45991.02589733796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45991.02589733796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45991.02589733796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45991.02589733796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45991.02589733796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45991.02589733796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45991.02589733796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45991.02589733796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45991.02589733796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45991.02589733796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45991.02589733796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45991.02589733796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45991.02589733796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45991.02589733796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45991.02589733796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45991.02589733796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45991.02589733796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45991.02589733796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45991.02589733796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45991.02589733796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45991.02589733796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45991.02589733796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45991.02589733796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45991.02589733796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45991.02589733796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45991.02589733796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45991.02589733796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45991.02589733796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45991.02589733796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45991.02589733796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45991.02589733796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45991.02589733796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45991.02589733796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45991.02589733796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45991.02589733796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45991.02589733796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45991.02589733796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45991.02589733796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45991.02589733796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45991.02589733796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45991.02589733796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45991.02589733796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45991.02589733796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45991.02589733796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45991.02589733796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45991.02589733796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45991.02589733796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45991.02589733796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45991.02589733796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45991.02589733796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45991.02589733796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45991.02589733796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45991.02589733796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45991.02589733796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45991.02589733796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45991.02589733796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45991.02589733796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45991.02589733796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45991.02589733796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45991.02589733796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45991.02589733796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45991.02589733796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45991.02589733796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45991.02589733796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45991.02589733796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45991.02589733796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45991.02589733796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45991.02589733796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45991.02589733796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45991.02589733796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45991.02589733796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45991.02589733796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45991.02589733796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45991.02589733796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45991.02589733796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45991.02589733796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45991.02589733796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45991.02589733796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45991.02589733796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45991.02589733796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45991.02589733796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45991.02589733796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45991.02589733796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45991.02589733796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45991.02589733796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45991.02589733796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45991.02589733796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45991.02589733796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45991.02589733796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45991.02589733796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45991.02589733796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45991.02589733796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45991.02589733796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45991.02589733796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45991.02589733796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45991.02589733796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45991.02589733796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45991.02589733796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45991.02589733796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45991.02589733796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45991.02589733796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45991.02589733796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45991.02589733796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45991.02589733796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45991.02589733796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45991.02589733796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45991.02589733796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45991.02589733796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45991.02589733796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45991.02589733796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45991.02589733796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45991.02589733796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45991.02589733796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45991.02589733796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45991.02589733796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45991.02589733796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45991.02589733796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45991.02589733796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45991.02589733796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45991.02589733796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45991.02589733796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45991.02589733796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45991.02589733796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45991.02589733796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45991.02589733796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45991.02589733796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45991.02589733796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45991.02589733796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45991.02589733796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45991.02589733796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45991.02589733796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45991.02589733796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45991.02589733796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45991.02589733796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45991.02589733796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45991.02589733796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45991.02589733796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45991.02589733796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45991.02589733796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45991.02589733796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45991.02589733796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45991.02589733796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45991.02589733796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45991.02589733796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45991.02589733796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45991.02589733796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45991.02589733796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45991.02589733796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45991.02589733796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45991.02589733796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45991.02589733796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45991.02589733796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45991.02589733796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45991.02589733796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45991.02589733796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45991.02589733796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45991.02589733796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45991.02589733796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45991.02589733796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45991.02589733796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45991.02589733796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45991.02589733796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45991.02589733796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45991.02589733796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45991.02589733796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45991.02589733796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45991.02589733796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45991.02589733796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45991.02589733796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45991.02589733796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45991.02589733796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45991.02589733796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45991.02589733796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45991.02589733796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45991.02589733796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45991.02589733796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45991.02589733796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45991.02589733796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45991.02589733796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45991.02589733796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45991.02589733796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45991.02589733796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45991.02589733796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45991.02589733796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45991.02589733796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45991.02589733796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45991.02589733796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45991.02589733796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45991.02589733796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45991.02589733796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45991.02589733796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45991.02589733796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45991.02589733796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45991.02589733796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45991.02589733796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45991.02589733796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45991.02589733796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45991.02589733796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45991.02589733796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45991.02589733796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45991.02589733796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45991.02589733796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45991.02589733796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45991.02589733796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45991.02589733796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45991.02589733796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45991.02589733796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45991.02589733796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45991.02589733796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45991.02589733796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45991.02589733796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45991.02589733796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45991.02589733796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45991.02589733796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45991.02589733796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45991.02589733796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45991.02589733796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45991.02589733796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45991.02589733796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45991.02589733796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45991.02589733796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45991.02589733796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45991.02589733796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45991.02589733796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287.54517974536429</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39203</v>
      </c>
      <c r="E3" s="91" t="s">
        <v>39106</v>
      </c>
      <c r="F3" s="92"/>
      <c r="G3" s="93">
        <f t="shared" ref="G3:G42" ca="1" si="0">IFERROR(NOW()-F3,"")</f>
        <v>45991.02589733796</v>
      </c>
      <c r="H3" s="92">
        <v>45990.97011574074</v>
      </c>
      <c r="I3" s="110" t="str">
        <f>IFERROR(VLOOKUP(D3,DB!A:F,6,0),"")</f>
        <v>SCECO</v>
      </c>
      <c r="J3" s="110" t="str">
        <f>IFERROR(VLOOKUP(D3,DB!A:G,7,0),"")</f>
        <v>Dead</v>
      </c>
      <c r="K3" s="94" t="s">
        <v>39204</v>
      </c>
      <c r="L3" s="88" t="str">
        <f>IFERROR(VLOOKUP(D3,DB!A:I,9,0),"")</f>
        <v>Latis</v>
      </c>
    </row>
    <row r="4" spans="1:16" ht="15" customHeight="1">
      <c r="A4" s="110"/>
      <c r="B4" s="110" t="str">
        <f>IFERROR(VLOOKUP(D4,DB!A:K,11,0),"")</f>
        <v/>
      </c>
      <c r="C4" s="90"/>
      <c r="D4" s="88"/>
      <c r="E4" s="91"/>
      <c r="F4" s="92"/>
      <c r="G4" s="93">
        <f t="shared" ca="1" si="0"/>
        <v>45991.02589733796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45991.02589733796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45991.02589733796</v>
      </c>
      <c r="H6" s="92"/>
      <c r="I6" s="110" t="str">
        <f>IFERROR(VLOOKUP(D6,DB!A:F,6,0),"")</f>
        <v/>
      </c>
      <c r="J6" s="110" t="str">
        <f>IFERROR(VLOOKUP(D6,DB!A:G,7,0),"")</f>
        <v/>
      </c>
      <c r="K6" s="94"/>
      <c r="L6" s="88" t="str">
        <f>IFERROR(VLOOKUP(D6,DB!A:I,9,0),"")</f>
        <v/>
      </c>
    </row>
    <row r="7" spans="1:16" ht="15" customHeight="1">
      <c r="A7" s="110"/>
      <c r="B7" s="110" t="str">
        <f>IFERROR(VLOOKUP(D7,DB!A:K,11,0),"")</f>
        <v/>
      </c>
      <c r="C7" s="90"/>
      <c r="D7" s="153"/>
      <c r="E7" s="91"/>
      <c r="F7" s="92"/>
      <c r="G7" s="93">
        <f t="shared" ca="1" si="0"/>
        <v>45991.02589733796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45991.02589733796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45991.02589733796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45991.02589733796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45991.02589733796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45991.02589733796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45991.02589733796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45991.02589733796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45991.02589733796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45991.02589733796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45991.02589733796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45991.02589733796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45991.02589733796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45991.02589733796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45991.02589733796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45991.02589733796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45991.02589733796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45991.02589733796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45991.02589733796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45991.02589733796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45991.02589733796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45991.02589733796</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4"/>
      <c r="E29" s="91"/>
      <c r="F29" s="92"/>
      <c r="G29" s="93">
        <f t="shared" ca="1" si="0"/>
        <v>45991.02589733796</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45991.02589733796</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45991.02589733796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45991.02589733796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45991.02589733796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45991.02589733796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45991.02589733796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45991.02589733796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45991.02589733796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45991.02589733796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45991.02589733796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45991.02589733796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45991.02589733796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45991.02589733796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ref="G43:G106" ca="1" si="1">IFERROR(NOW()-F43,"")</f>
        <v>45991.02589733796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45991.02589733796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45991.02589733796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45991.02589733796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45991.02589733796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45991.02589733796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45991.02589733796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45991.02589733796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45991.02589733796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45991.02589733796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45991.02589733796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45991.02589733796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45991.02589733796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45991.02589733796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45991.02589733796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45991.02589733796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45991.02589733796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45991.02589733796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45991.02589733796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45991.02589733796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45991.02589733796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45991.02589733796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45991.02589733796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45991.02589733796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45991.02589733796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45991.02589733796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45991.02589733796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45991.02589733796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45991.02589733796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45991.02589733796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45991.02589733796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45991.02589733796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45991.02589733796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45991.02589733796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45991.02589733796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45991.02589733796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45991.02589733796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45991.02589733796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45991.02589733796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45991.02589733796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45991.02589733796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45991.02589733796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45991.02589733796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45991.02589733796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45991.02589733796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45991.02589733796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45991.02589733796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45991.02589733796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45991.02589733796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45991.02589733796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45991.02589733796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45991.02589733796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45991.02589733796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45991.02589733796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45991.02589733796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45991.02589733796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45991.02589733796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45991.02589733796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45991.02589733796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45991.02589733796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45991.02589733796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45991.02589733796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45991.02589733796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45991.02589733796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ref="G107:G170" ca="1" si="2">IFERROR(NOW()-F107,"")</f>
        <v>45991.02589733796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45991.02589733796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45991.02589733796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45991.02589733796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45991.02589733796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45991.02589733796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45991.02589733796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45991.02589733796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45991.02589733796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45991.02589733796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45991.02589733796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45991.02589733796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45991.02589733796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45991.02589733796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45991.02589733796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45991.02589733796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45991.02589733796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45991.02589733796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45991.02589733796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45991.02589733796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45991.02589733796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45991.02589733796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45991.02589733796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45991.02589733796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45991.02589733796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45991.02589733796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45991.02589733796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45991.02589733796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45991.02589733796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45991.02589733796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45991.02589733796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45991.02589733796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45991.02589733796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45991.02589733796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45991.02589733796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45991.02589733796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45991.02589733796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45991.02589733796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45991.02589733796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45991.02589733796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45991.02589733796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45991.02589733796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45991.02589733796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45991.02589733796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45991.02589733796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45991.02589733796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45991.02589733796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45991.02589733796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45991.02589733796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45991.02589733796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45991.02589733796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45991.02589733796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45991.02589733796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45991.02589733796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45991.02589733796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45991.02589733796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45991.02589733796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45991.02589733796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45991.02589733796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45991.02589733796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45991.02589733796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45991.02589733796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45991.02589733796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45991.02589733796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ref="G171:G234" ca="1" si="3">IFERROR(NOW()-F171,"")</f>
        <v>45991.02589733796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45991.02589733796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45991.02589733796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45991.02589733796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45991.02589733796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45991.02589733796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45991.02589733796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45991.02589733796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45991.02589733796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45991.02589733796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45991.02589733796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45991.02589733796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45991.02589733796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45991.02589733796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45991.02589733796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45991.02589733796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45991.02589733796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45991.02589733796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45991.02589733796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45991.02589733796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45991.02589733796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45991.02589733796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45991.02589733796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45991.02589733796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45991.02589733796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45991.02589733796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45991.02589733796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45991.02589733796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45991.02589733796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45991.02589733796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45991.02589733796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45991.02589733796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45991.02589733796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45991.02589733796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45991.02589733796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45991.02589733796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45991.02589733796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45991.02589733796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45991.02589733796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45991.02589733796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45991.02589733796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45991.02589733796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45991.02589733796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45991.02589733796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45991.02589733796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45991.02589733796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45991.02589733796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45991.02589733796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45991.02589733796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45991.02589733796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45991.02589733796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45991.02589733796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45991.02589733796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45991.02589733796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45991.02589733796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45991.02589733796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45991.02589733796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45991.02589733796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45991.02589733796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45991.02589733796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45991.02589733796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45991.02589733796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45991.02589733796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45991.02589733796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ref="G235:G280" ca="1" si="4">IFERROR(NOW()-F235,"")</f>
        <v>45991.02589733796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45991.02589733796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45991.02589733796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45991.02589733796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45991.02589733796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45991.02589733796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45991.02589733796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45991.02589733796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45991.02589733796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45991.02589733796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45991.02589733796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45991.02589733796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45991.02589733796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45991.02589733796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45991.02589733796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45991.02589733796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45991.02589733796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45991.02589733796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45991.02589733796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45991.02589733796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45991.02589733796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45991.02589733796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45991.02589733796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45991.02589733796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45991.02589733796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45991.02589733796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45991.02589733796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45991.02589733796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45991.02589733796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45991.02589733796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45991.02589733796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45991.02589733796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45991.02589733796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45991.02589733796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45991.02589733796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45991.02589733796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45991.02589733796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45991.02589733796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45991.02589733796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45991.02589733796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45991.02589733796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45991.02589733796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45991.02589733796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45991.02589733796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45991.02589733796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45991.02589733796</v>
      </c>
      <c r="H280" s="92"/>
      <c r="I280" s="110" t="str">
        <f>IFERROR(VLOOKUP(D280,DB!A:F,6,0),"")</f>
        <v/>
      </c>
      <c r="J280" s="110" t="str">
        <f>IFERROR(VLOOKUP(D280,DB!A:G,7,0),"")</f>
        <v/>
      </c>
      <c r="K280" s="94"/>
      <c r="L280" s="88" t="str">
        <f>IFERROR(VLOOKUP(D280,DB!A:I,9,0),"")</f>
        <v/>
      </c>
    </row>
  </sheetData>
  <dataValidations count="2">
    <dataValidation allowBlank="1" showInputMessage="1" showErrorMessage="1" sqref="E1" xr:uid="{A4F81451-56CC-4543-9497-104C4E44EE4B}"/>
    <dataValidation type="list" allowBlank="1" showInputMessage="1" showErrorMessage="1" sqref="E2:E2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E6" sqref="E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99.193837152772176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39189</v>
      </c>
      <c r="F3" s="38">
        <v>45926.188877314817</v>
      </c>
      <c r="G3" s="105">
        <f t="shared" ref="G3" ca="1" si="0">IFERROR(NOW()-F3,"")</f>
        <v>64.83702002314385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39189</v>
      </c>
      <c r="F4" s="107">
        <v>45948.661111111112</v>
      </c>
      <c r="G4" s="108">
        <f t="shared" ref="G4" ca="1" si="1">IFERROR(NOW()-F4,"")</f>
        <v>42.364786226848082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9.652598726846918</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4.5989930549694691E-2</v>
      </c>
      <c r="H6" s="38">
        <v>45990.988067129627</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32416</v>
      </c>
      <c r="E7" s="37" t="s">
        <v>39106</v>
      </c>
      <c r="F7" s="38">
        <v>45991.008321759262</v>
      </c>
      <c r="G7" s="138">
        <f ca="1">IFERROR(NOW()-F7,"")</f>
        <v>1.7575578698597383E-2</v>
      </c>
      <c r="H7" s="38">
        <v>45990.995462962965</v>
      </c>
      <c r="I7" s="37" t="str">
        <f>IFERROR(VLOOKUP(D7,DB!A:F,6,0),"")</f>
        <v>Generator-SG</v>
      </c>
      <c r="J7" s="37" t="str">
        <f>IFERROR(VLOOKUP(D7,DB!A:G,7,0),"")</f>
        <v>Dead</v>
      </c>
      <c r="K7" s="37" t="s">
        <v>39216</v>
      </c>
      <c r="L7" s="37" t="str">
        <f>IFERROR(VLOOKUP(D7,DB!A:I,9,0),"")</f>
        <v>Latis</v>
      </c>
    </row>
    <row r="8" spans="1:13">
      <c r="A8" s="37"/>
      <c r="B8" s="37" t="str">
        <f>IFERROR(VLOOKUP(D8,DB!A:K,11,0),"")</f>
        <v/>
      </c>
      <c r="C8" s="37"/>
      <c r="D8" s="106"/>
      <c r="E8" s="37"/>
      <c r="F8" s="38"/>
      <c r="G8" s="138">
        <f ca="1">IFERROR(NOW()-F8,"")</f>
        <v>45991.02589733796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45991.02589733796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45991.02589733796</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45991.02589733796</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45991.02589733796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45991.02589733796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45991.02589733796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45991.02589733796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45991.02589733796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45991.02589733796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45991.02589733796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45991.02589733796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45991.02589733796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45991.02589733796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45991.02589733796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45991.02589733796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45991.02589733796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45991.02589733796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45991.02589733796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45991.02589733796</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45991.02589733796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45991.02589733796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45991.02589733796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45991.02589733796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45991.02589733796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45991.02589733796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45991.02589733796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45991.02589733796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45991.02589733796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45991.02589733796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45991.02589733796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45991.02589733796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45991.02589733796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45991.02589733796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45991.02589733796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45991.02589733796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45991.02589733796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45991.02589733796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45991.02589733796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45991.02589733796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45991.02589733796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45991.02589733796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45991.02589733796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45991.02589733796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45991.02589733796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45991.02589733796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45991.02589733796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45991.02589733796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45991.02589733796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45991.02589733796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45991.02589733796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45991.02589733796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45991.02589733796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45991.02589733796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45991.02589733796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45991.02589733796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45991.02589733796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45991.02589733796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45991.02589733796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45991.02589733796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45991.02589733796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45991.02589733796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45991.02589733796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45991.02589733796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45991.02589733796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45991.02589733796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45991.02589733796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45991.02589733796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45991.02589733796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45991.02589733796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45991.02589733796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45991.02589733796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45991.02589733796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45991.02589733796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45991.02589733796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45991.02589733796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45991.02589733796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45991.02589733796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45991.02589733796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45991.02589733796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45991.02589733796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45991.02589733796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45991.02589733796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45991.02589733796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45991.02589733796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45991.02589733796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45991.02589733796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45991.02589733796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45991.02589733796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45991.02589733796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45991.02589733796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45991.02589733796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45991.02589733796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45991.02589733796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45991.02589733796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45991.02589733796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45991.02589733796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45991.02589733796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45991.02589733796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45991.02589733796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45991.02589733796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45991.02589733796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45991.02589733796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45991.02589733796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45991.02589733796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45991.02589733796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45991.02589733796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45991.02589733796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45991.02589733796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45991.02589733796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45991.02589733796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45991.02589733796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45991.02589733796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45991.02589733796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45991.02589733796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45991.02589733796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45991.02589733796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45991.02589733796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45991.02589733796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45991.02589733796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45991.02589733796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45991.02589733796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45991.02589733796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45991.02589733796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45991.02589733796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45991.02589733796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45991.02589733796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45991.02589733796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45991.02589733796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45991.02589733796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45991.02589733796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45991.02589733796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45991.02589733796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45991.02589733796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45991.02589733796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45991.02589733796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45991.02589733796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45991.02589733796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45991.02589733796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45991.02589733796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45991.02589733796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45991.02589733796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45991.02589733796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45991.02589733796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45991.02589733796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45991.02589733796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45991.02589733796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45991.02589733796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45991.02589733796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45991.02589733796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45991.02589733796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45991.02589733796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45991.02589733796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45991.02589733796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45991.02589733796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45991.02589733796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45991.02589733796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45991.02589733796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45991.02589733796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45991.02589733796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45991.02589733796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45991.02589733796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45991.02589733796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45991.02589733796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45991.02589733796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45991.02589733796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45991.02589733796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45991.02589733796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45991.02589733796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45991.02589733796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45991.02589733796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45991.02589733796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45991.02589733796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45991.02589733796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45991.02589733796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45991.02589733796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45991.02589733796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45991.02589733796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45991.02589733796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45991.02589733796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45991.02589733796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45991.02589733796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45991.02589733796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45991.02589733796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45991.02589733796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45991.02589733796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45991.02589733796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45991.02589733796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45991.02589733796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45991.02589733796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45991.02589733796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45991.02589733796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45991.02589733796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45991.02589733796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45991.02589733796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45991.02589733796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45991.02589733796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45991.02589733796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45991.02589733796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45991.02589733796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45991.02589733796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45991.02589733796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45991.02589733796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45991.02589733796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45991.02589733796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45991.02589733796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45991.02589733796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45991.02589733796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45991.02589733796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45991.02589733796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45991.02589733796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45991.02589733796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45991.02589733796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45991.02589733796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45991.02589733796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45991.02589733796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45991.02589733796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45991.02589733796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45991.02589733796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45991.02589733796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45991.02589733796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45991.02589733796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45991.02589733796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45991.02589733796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45991.02589733796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45991.02589733796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45991.02589733796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45991.02589733796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45991.02589733796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45991.02589733796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45991.02589733796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45991.02589733796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45991.02589733796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45991.02589733796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45991.02589733796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45991.02589733796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45991.02589733796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45991.02589733796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45991.02589733796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45991.02589733796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45991.02589733796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45991.02589733796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45991.02589733796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45991.02589733796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45991.02589733796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45991.02589733796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45991.02589733796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45991.02589733796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45991.02589733796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45991.02589733796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45991.02589733796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45991.02589733796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45991.02589733796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45991.02589733796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45991.02589733796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45991.02589733796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45991.02589733796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45991.02589733796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45991.02589733796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45991.02589733796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45991.02589733796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45991.02589733796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45991.02589733796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45991.02589733796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45991.02589733796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45991.02589733796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45991.02589733796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45991.02589733796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45991.02589733796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45991.02589733796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45991.02589733796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45991.02589733796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45991.02589733796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45991.02589733796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45991.02589733796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45991.02589733796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45991.02589733796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45991.02589733796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45991.02589733796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45991.02589733796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45991.02589733796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45991.02589733796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45991.02589733796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45991.02589733796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45991.02589733796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45991.02589733796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45991.02589733796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45991.02589733796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45991.02589733796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45991.02589733796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45991.02589733796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45991.02589733796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45991.02589733796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45991.02589733796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45991.02589733796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45991.02589733796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45991.02589733796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45991.02589733796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45991.02589733796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45991.02589733796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45991.02589733796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45991.02589733796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45991.02589733796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45991.02589733796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45991.02589733796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45991.02589733796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45991.02589733796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45991.02589733796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45991.02589733796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45991.02589733796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45991.02589733796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45991.02589733796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45991.02589733796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45991.02589733796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45991.02589733796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45991.02589733796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45991.02589733796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45991.02589733796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45991.02589733796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45991.02589733796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45991.02589733796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45991.02589733796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45991.02589733796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45991.02589733796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45991.02589733796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45991.02589733796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45991.02589733796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45991.02589733796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45991.02589733796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45991.02589733796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45991.02589733796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45991.02589733796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45991.02589733796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45991.02589733796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45991.02589733796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45991.02589733796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45991.02589733796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45991.02589733796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45991.02589733796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45991.02589733796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45991.02589733796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45991.02589733796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45991.02589733796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45991.02589733796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45991.02589733796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45991.02589733796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45991.02589733796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45991.02589733796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45991.02589733796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45991.02589733796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45991.02589733796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45991.02589733796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45991.02589733796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45991.02589733796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45991.02589733796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45991.02589733796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45991.02589733796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45991.02589733796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45991.02589733796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45991.02589733796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45991.02589733796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45991.02589733796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45991.02589733796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45991.02589733796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45991.02589733796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45991.02589733796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45991.02589733796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45991.02589733796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45991.02589733796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45991.02589733796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45991.02589733796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45991.02589733796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45991.02589733796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45991.02589733796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45991.02589733796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45991.02589733796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45991.02589733796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45991.02589733796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45991.02589733796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45991.02589733796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45991.02589733796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45991.02589733796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45991.02589733796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45991.02589733796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45991.02589733796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45991.02589733796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45991.02589733796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45991.02589733796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45991.02589733796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45991.02589733796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45991.02589733796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45991.02589733796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45991.02589733796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45991.02589733796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45991.02589733796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45991.02589733796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45991.02589733796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45991.02589733796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45991.02589733796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45991.02589733796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45991.02589733796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45991.02589733796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45991.02589733796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45991.02589733796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45991.02589733796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45991.02589733796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45991.02589733796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45991.02589733796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45991.02589733796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45991.02589733796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45991.02589733796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45991.02589733796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45991.02589733796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45991.02589733796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45991.02589733796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45991.02589733796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45991.02589733796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45991.02589733796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45991.02589733796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45991.02589733796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45991.02589733796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45991.02589733796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45991.02589733796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45991.02589733796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45991.02589733796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45991.02589733796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45991.02589733796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45991.02589733796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45991.02589733796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45991.02589733796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45991.02589733796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45991.02589733796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45991.02589733796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45991.02589733796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45991.02589733796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45991.02589733796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45991.02589733796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45991.02589733796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45991.02589733796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45991.02589733796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45991.02589733796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45991.02589733796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45991.02589733796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45991.02589733796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45991.02589733796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45991.02589733796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45991.02589733796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45991.02589733796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45991.02589733796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45991.02589733796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45991.02589733796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45991.02589733796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45991.02589733796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45991.02589733796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45991.02589733796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45991.02589733796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45991.02589733796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45991.02589733796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45991.02589733796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45991.02589733796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45991.02589733796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45991.02589733796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45991.02589733796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45991.02589733796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45991.02589733796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45991.02589733796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45991.02589733796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45991.02589733796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45991.02589733796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45991.02589733796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45991.02589733796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45991.02589733796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45991.02589733796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45991.02589733796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45991.02589733796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45991.02589733796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45991.02589733796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45991.02589733796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45991.02589733796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45991.02589733796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45991.02589733796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45991.02589733796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45991.02589733796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45991.02589733796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45991.02589733796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45991.02589733796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45991.02589733796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45991.02589733796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45991.02589733796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45991.02589733796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45991.02589733796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45991.02589733796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45991.02589733796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45991.02589733796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45991.02589733796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45991.02589733796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45991.02589733796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45991.02589733796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45991.02589733796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45991.02589733796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45991.02589733796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45991.02589733796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45991.02589733796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45991.02589733796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45991.02589733796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45991.02589733796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