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05" documentId="120_S{2AC9BD13-BADA-5192-A53E-5A8FF88502F6}" xr6:coauthVersionLast="47" xr6:coauthVersionMax="47" xr10:uidLastSave="{67762391-E377-4AFC-9595-275B5C12523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<sst xmlns="http://schemas.openxmlformats.org/spreadsheetml/2006/main" count="180303" uniqueCount="39135">
  <si>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</si>
  <si>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</si>
  <si>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</si>
  <si>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</si>
  <si>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</si>
  <si>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</si>
  <si>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</si>
  <si>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</si>
  <si>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</si>
  <si>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</si>
  <si>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</si>
  <si>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</si>
  <si>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</si>
  <si>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</si>
  <si>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</si>
  <si>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</si>
  <si>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</si>
  <si>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</si>
  <si>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</si>
  <si>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</si>
  <si>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</si>
  <si>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</si>
  <si>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</si>
  <si>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</si>
  <si>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</si>
  <si>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</si>
  <si>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</si>
  <si>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</si>
  <si>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</si>
  <si>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</si>
  <si>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</si>
  <si>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</si>
  <si>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</si>
  <si>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</si>
  <si>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</si>
  <si>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</si>
  <si>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</si>
  <si>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</si>
  <si>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</si>
  <si>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</si>
  <si>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</si>
  <si>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</si>
  <si>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</si>
  <si>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</si>
  <si>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</si>
  <si>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</si>
  <si>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</si>
  <si>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</si>
  <si>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</si>
  <si>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</si>
  <si>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</si>
  <si>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</si>
  <si>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</si>
  <si>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</si>
  <si>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</si>
  <si>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</si>
  <si>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</si>
  <si>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</si>
  <si>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</si>
  <si>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</si>
  <si>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</si>
  <si>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</si>
  <si>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</si>
  <si>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</si>
  <si>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</si>
  <si>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</si>
  <si>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</si>
  <si>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</si>
  <si>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</si>
  <si>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</si>
  <si>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</si>
  <si>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</si>
  <si>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</si>
  <si>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</si>
  <si>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</si>
  <si>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</si>
  <si>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</si>
  <si>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</si>
  <si>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</si>
  <si>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</si>
  <si>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</si>
  <si>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</si>
  <si>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</si>
  <si>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</si>
  <si>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</si>
  <si>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</si>
  <si>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</si>
  <si>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</si>
  <si>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</si>
  <si>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</si>
  <si>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</si>
  <si>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</si>
  <si>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</si>
  <si>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</si>
  <si>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</si>
  <si>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</si>
  <si>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</si>
  <si>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</si>
  <si>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</si>
  <si>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</si>
  <si>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</si>
  <si>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</si>
  <si>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</si>
  <si>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</si>
  <si>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</si>
  <si>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</si>
  <si>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</si>
  <si>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</si>
  <si>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</si>
  <si>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</si>
  <si>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</si>
  <si>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</si>
  <si>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</si>
  <si>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</si>
  <si>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</si>
  <si>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</si>
  <si>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</si>
  <si>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</si>
  <si>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</si>
  <si>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</si>
  <si>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</si>
  <si>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</si>
  <si>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</si>
  <si>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</si>
  <si>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</si>
  <si>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</si>
  <si>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</si>
  <si>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</si>
  <si>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</si>
  <si>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</si>
  <si>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</si>
  <si>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</si>
  <si>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</si>
  <si>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</si>
  <si>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</si>
  <si>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</si>
  <si>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</si>
  <si>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</si>
  <si>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</si>
  <si>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</si>
  <si>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</si>
  <si>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</si>
  <si>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</si>
  <si>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</si>
  <si>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</si>
  <si>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</si>
  <si>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</si>
  <si>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</si>
  <si>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</si>
  <si>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</si>
  <si>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</si>
  <si>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</si>
  <si>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</si>
  <si>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</si>
  <si>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</si>
  <si>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</si>
  <si>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</si>
  <si>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</si>
  <si>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</si>
  <si>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</si>
  <si>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</si>
  <si>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</si>
  <si>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</si>
  <si>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</si>
  <si>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</si>
  <si>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</si>
  <si>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</si>
  <si>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</si>
  <si>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</si>
  <si>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</si>
  <si>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</si>
  <si>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</si>
  <si>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</si>
  <si>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</si>
  <si>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</si>
  <si>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</si>
  <si>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</si>
  <si>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</si>
  <si>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</si>
  <si>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</si>
  <si>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</si>
  <si>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</si>
  <si>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</si>
  <si>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</si>
  <si>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</si>
  <si>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</si>
  <si>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</si>
  <si>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</si>
  <si>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</si>
  <si>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</si>
  <si>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</si>
  <si>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</si>
  <si>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</si>
  <si>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</si>
  <si>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</si>
  <si>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</si>
  <si>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</si>
  <si>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</si>
  <si>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</si>
  <si>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</si>
  <si>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</si>
  <si>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</si>
  <si>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</si>
  <si>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</si>
  <si>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</si>
  <si>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</si>
  <si>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</si>
  <si>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</si>
  <si>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</si>
  <si>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</si>
  <si>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</si>
  <si>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</si>
  <si>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</si>
  <si>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</si>
  <si>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</si>
  <si>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</si>
  <si>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</si>
  <si>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</si>
  <si>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</si>
  <si>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</si>
  <si>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</si>
  <si>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</si>
  <si>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</si>
  <si>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</si>
  <si>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</si>
  <si>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</si>
  <si>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</si>
  <si>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</si>
  <si>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</si>
  <si>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</si>
  <si>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</si>
  <si>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</si>
  <si>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</si>
  <si>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</si>
  <si>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</si>
  <si>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</si>
  <si>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</si>
  <si>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</si>
  <si>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</si>
  <si>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</si>
  <si>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</si>
  <si>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</si>
  <si>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</si>
  <si>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</si>
  <si>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</si>
  <si>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</si>
  <si>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</si>
  <si>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</si>
  <si>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</si>
  <si>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</si>
  <si>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</si>
  <si>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</si>
  <si>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</si>
  <si>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</si>
  <si>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</si>
  <si>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</si>
  <si>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</si>
  <si>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</si>
  <si>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</si>
  <si>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</si>
  <si>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</si>
  <si>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</si>
  <si>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</si>
  <si>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</si>
  <si>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</si>
  <si>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</si>
  <si>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</si>
  <si>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</si>
  <si>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</si>
  <si>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</si>
  <si>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</si>
  <si>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</si>
  <si>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</si>
  <si>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</si>
  <si>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</si>
  <si>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</si>
  <si>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</si>
  <si>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</si>
  <si>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</si>
  <si>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</si>
  <si>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</si>
  <si>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</si>
  <si>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</si>
  <si>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</si>
  <si>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</si>
  <si>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</si>
  <si>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</si>
  <si>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</si>
  <si>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</si>
  <si>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</si>
  <si>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</si>
  <si>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</si>
  <si>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</si>
  <si>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</si>
  <si>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</si>
  <si>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</si>
  <si>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</si>
  <si>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</si>
  <si>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</si>
  <si>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</si>
  <si>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</si>
  <si>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</si>
  <si>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</si>
  <si>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</si>
  <si>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</si>
  <si>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</si>
  <si>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</si>
  <si>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</si>
  <si>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</si>
  <si>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</si>
  <si>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</si>
  <si>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</si>
  <si>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</si>
  <si>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</si>
  <si>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</si>
  <si>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</si>
  <si>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</si>
  <si>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</si>
  <si>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</si>
  <si>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</si>
  <si>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</si>
  <si>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</si>
  <si>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</si>
  <si>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</si>
  <si>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</si>
  <si>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</si>
  <si>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</si>
  <si>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</si>
  <si>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</si>
  <si>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</si>
  <si>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</si>
  <si>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</si>
  <si>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</si>
  <si>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</si>
  <si>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</si>
  <si>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</si>
  <si>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</si>
  <si>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</si>
  <si>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</si>
  <si>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</si>
  <si>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</si>
  <si>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</si>
  <si>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</si>
  <si>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</si>
  <si>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</si>
  <si>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</si>
  <si>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</si>
  <si>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</si>
  <si>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</si>
  <si>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</si>
  <si>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</si>
  <si>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</si>
  <si>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</si>
  <si>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</si>
  <si>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</si>
  <si>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</si>
  <si>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</si>
  <si>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</si>
  <si>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</si>
  <si>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</si>
  <si>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</si>
  <si>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</si>
  <si>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</si>
  <si>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</si>
  <si>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</si>
  <si>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</si>
  <si>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</si>
  <si>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</si>
  <si>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</si>
  <si>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</si>
  <si>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</si>
  <si>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</si>
  <si>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</si>
  <si>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</si>
  <si>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</si>
  <si>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</si>
  <si>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</si>
  <si>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</si>
  <si>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</si>
  <si>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</si>
  <si>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</si>
  <si>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</si>
  <si>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</si>
  <si>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</si>
  <si>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</si>
  <si>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</si>
  <si>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</si>
  <si>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</si>
  <si>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</si>
  <si>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</si>
  <si>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</si>
  <si>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</si>
  <si>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</si>
  <si>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</si>
  <si>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</si>
  <si>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</si>
  <si>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</si>
  <si>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</si>
  <si>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</si>
  <si>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</si>
  <si>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</si>
  <si>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</si>
  <si>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</si>
  <si>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</si>
  <si>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</si>
  <si>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</si>
  <si>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</si>
  <si>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</si>
  <si>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</si>
  <si>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</si>
  <si>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</si>
  <si>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</si>
  <si>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</si>
  <si>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</si>
  <si>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</si>
  <si>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</si>
  <si>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</si>
  <si>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</si>
  <si>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</si>
  <si>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</si>
  <si>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</si>
  <si>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</si>
  <si>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</si>
  <si>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</si>
  <si>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</si>
  <si>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</si>
  <si>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</si>
  <si>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</si>
  <si>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</si>
  <si>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</si>
  <si>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</si>
  <si>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</si>
  <si>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</si>
  <si>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</si>
  <si>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</si>
  <si>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</si>
  <si>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</si>
  <si>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</si>
  <si>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</si>
  <si>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</si>
  <si>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</si>
  <si>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</si>
  <si>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</si>
  <si>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</si>
  <si>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</si>
  <si>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</si>
  <si>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</si>
  <si>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</si>
  <si>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</si>
  <si>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</si>
  <si>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</si>
  <si>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</si>
  <si>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</si>
  <si>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</si>
  <si>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</si>
  <si>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</si>
  <si>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</si>
  <si>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</si>
  <si>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</si>
  <si>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</si>
  <si>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</si>
  <si>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</si>
  <si>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</si>
  <si>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</si>
  <si>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</si>
  <si>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</si>
  <si>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</si>
  <si>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</si>
  <si>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</si>
  <si>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</si>
  <si>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</si>
  <si>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</si>
  <si>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</si>
  <si>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</si>
  <si>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</si>
  <si>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</si>
  <si>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</si>
  <si>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</si>
  <si>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</si>
  <si>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</si>
  <si>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</si>
  <si>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</si>
  <si>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</si>
  <si>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</si>
  <si>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</si>
  <si>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</si>
  <si>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</si>
  <si>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</si>
  <si>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</si>
  <si>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</si>
  <si>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</si>
  <si>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</si>
  <si>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</si>
  <si>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</si>
  <si>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</si>
  <si>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</si>
  <si>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</si>
  <si>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</si>
  <si>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</si>
  <si>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</si>
  <si>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</si>
  <si>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</si>
  <si>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</si>
  <si>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</si>
  <si>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</si>
  <si>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</si>
  <si>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</si>
  <si>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</si>
  <si>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</si>
  <si>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</si>
  <si>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</si>
  <si>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</si>
  <si>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</si>
  <si>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</si>
  <si>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</si>
  <si>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</si>
  <si>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</si>
  <si>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</si>
  <si>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</si>
  <si>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</si>
  <si>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</si>
  <si>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</si>
  <si>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</si>
  <si>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</si>
  <si>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</si>
  <si>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</si>
  <si>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</si>
  <si>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</si>
  <si>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</si>
  <si>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</si>
  <si>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</si>
  <si>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</si>
  <si>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</si>
  <si>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</si>
  <si>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</si>
  <si>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</si>
  <si>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</si>
  <si>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</si>
  <si>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</si>
  <si>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</si>
  <si>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</si>
  <si>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</si>
  <si>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</si>
  <si>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</si>
  <si>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</si>
  <si>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</si>
  <si>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</si>
  <si>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</si>
  <si>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</si>
  <si>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</si>
  <si>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</si>
  <si>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</si>
  <si>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</si>
  <si>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</si>
  <si>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</si>
  <si>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</si>
  <si>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</si>
  <si>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</si>
  <si>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</si>
  <si>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</si>
  <si>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</si>
  <si>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</si>
  <si>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</si>
  <si>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</si>
  <si>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</si>
  <si>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</si>
  <si>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</si>
  <si>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</si>
  <si>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</si>
  <si>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</si>
  <si>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</si>
  <si>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</si>
  <si>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</si>
  <si>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</si>
  <si>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</si>
  <si>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</si>
  <si>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</si>
  <si>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</si>
  <si>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</si>
  <si>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</si>
  <si>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</si>
  <si>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</si>
  <si>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</si>
  <si>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</si>
  <si>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</si>
  <si>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</si>
  <si>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</si>
  <si>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</si>
  <si>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</si>
  <si>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</si>
  <si>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</si>
  <si>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</si>
  <si>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</si>
  <si>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</si>
  <si>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</si>
  <si>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</si>
  <si>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</si>
  <si>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</si>
  <si>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</si>
  <si>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</si>
  <si>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</si>
  <si>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</si>
  <si>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</si>
  <si>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</si>
  <si>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</si>
  <si>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</si>
  <si>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</si>
  <si>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</si>
  <si>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</si>
  <si>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</si>
  <si>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</si>
  <si>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</si>
  <si>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</si>
  <si>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</si>
  <si>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</si>
  <si>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</si>
  <si>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</si>
  <si>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</si>
  <si>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</si>
  <si>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</si>
  <si>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</si>
  <si>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</si>
  <si>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</si>
  <si>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</si>
  <si>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</si>
  <si>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</si>
  <si>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</si>
  <si>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</si>
  <si>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</si>
  <si>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</si>
  <si>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</si>
  <si>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</si>
  <si>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</si>
  <si>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</si>
  <si>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</si>
  <si>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</si>
  <si>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</si>
  <si>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</si>
  <si>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</si>
  <si>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</si>
  <si>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</si>
  <si>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</si>
  <si>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</si>
  <si>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</si>
  <si>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</si>
  <si>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</si>
  <si>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</si>
  <si>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</si>
  <si>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</si>
  <si>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</si>
  <si>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</si>
  <si>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</si>
  <si>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</si>
  <si>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</si>
  <si>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</si>
  <si>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</si>
  <si>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</si>
  <si>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</si>
  <si>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</si>
  <si>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</si>
  <si>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</si>
  <si>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</si>
  <si>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</si>
  <si>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</si>
  <si>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</si>
  <si>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</si>
  <si>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</si>
  <si>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</si>
  <si>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</si>
  <si>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</si>
  <si>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</si>
  <si>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</si>
  <si>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</si>
  <si>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</si>
  <si>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</si>
  <si>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</si>
  <si>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</si>
  <si>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</si>
  <si>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</si>
  <si>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</si>
  <si>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</si>
  <si>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</si>
  <si>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</si>
  <si>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</si>
  <si>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</si>
  <si>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</si>
  <si>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</si>
  <si>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</si>
  <si>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</si>
  <si>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</si>
  <si>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</si>
  <si>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</si>
  <si>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</si>
  <si>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</si>
  <si>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</si>
  <si>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</si>
  <si>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</si>
  <si>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</si>
  <si>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</si>
  <si>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</si>
  <si>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</si>
  <si>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</si>
  <si>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</si>
  <si>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</si>
  <si>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</si>
  <si>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</si>
  <si>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</si>
  <si>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</si>
  <si>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</si>
  <si>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</si>
  <si>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</si>
  <si>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</si>
  <si>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</si>
  <si>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</si>
  <si>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</si>
  <si>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</si>
  <si>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</si>
  <si>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</si>
  <si>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</si>
  <si>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</si>
  <si>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</si>
  <si>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</si>
  <si>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</si>
  <si>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</si>
  <si>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</si>
  <si>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</si>
  <si>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</si>
  <si>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</si>
  <si>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</si>
  <si>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</si>
  <si>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</si>
  <si>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</si>
  <si>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</si>
  <si>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</si>
  <si>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</si>
  <si>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</si>
  <si>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</si>
  <si>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</si>
  <si>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</si>
  <si>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</si>
  <si>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</si>
  <si>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</si>
  <si>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</si>
  <si>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</si>
  <si>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</si>
  <si>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</si>
  <si>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</si>
  <si>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</si>
  <si>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</si>
  <si>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</si>
  <si>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</si>
  <si>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</si>
  <si>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</si>
  <si>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</si>
  <si>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</si>
  <si>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</si>
  <si>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</si>
  <si>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</si>
  <si>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</si>
  <si>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</si>
  <si>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</si>
  <si>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</si>
  <si>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</si>
  <si>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</si>
  <si>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</si>
  <si>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</si>
  <si>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</si>
  <si>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</si>
  <si>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</si>
  <si>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</si>
  <si>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</si>
  <si>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</si>
  <si>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</si>
  <si>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</si>
  <si>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</si>
  <si>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</si>
  <si>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</si>
  <si>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</si>
  <si>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</si>
  <si>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</si>
  <si>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</si>
  <si>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</si>
  <si>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</si>
  <si>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</si>
  <si>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</si>
  <si>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</si>
  <si>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</si>
  <si>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</si>
  <si>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</si>
  <si>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</si>
  <si>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</si>
  <si>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</si>
  <si>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</si>
  <si>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</si>
  <si>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</si>
  <si>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</si>
  <si>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</si>
  <si>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</si>
  <si>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</si>
  <si>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</si>
  <si>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</si>
  <si>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</si>
  <si>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</si>
  <si>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</si>
  <si>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</si>
  <si>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</si>
  <si>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</si>
  <si>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</si>
  <si>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</si>
  <si>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</si>
  <si>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</si>
  <si>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</si>
  <si>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</si>
  <si>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</si>
  <si>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</si>
  <si>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</si>
  <si>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</si>
  <si>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</si>
  <si>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</si>
  <si>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</si>
  <si>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</si>
  <si>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</si>
  <si>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</si>
  <si>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</si>
  <si>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</si>
  <si>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</si>
  <si>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</si>
  <si>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</si>
  <si>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</si>
  <si>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</si>
  <si>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</si>
  <si>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</si>
  <si>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</si>
  <si>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</si>
  <si>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</si>
  <si>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</si>
  <si>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</si>
  <si>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</si>
  <si>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</si>
  <si>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</si>
  <si>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</si>
  <si>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</si>
  <si>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</si>
  <si>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</si>
  <si>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</si>
  <si>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</si>
  <si>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</si>
  <si>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</si>
  <si>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</si>
  <si>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</si>
  <si>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</si>
  <si>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</si>
  <si>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</si>
  <si>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</si>
  <si>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</si>
  <si>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</si>
  <si>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</si>
  <si>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</si>
  <si>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</si>
  <si>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</si>
  <si>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</si>
  <si>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</si>
  <si>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</si>
  <si>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</si>
  <si>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</si>
  <si>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</si>
  <si>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</si>
  <si>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</si>
  <si>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</si>
  <si>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</si>
  <si>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</si>
  <si>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</si>
  <si>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</si>
  <si>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</si>
  <si>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</si>
  <si>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</si>
  <si>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</si>
  <si>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</si>
  <si>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</si>
  <si>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</si>
  <si>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</si>
  <si>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</si>
  <si>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</si>
  <si>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</si>
  <si>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</si>
  <si>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</si>
  <si>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</si>
  <si>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</si>
  <si>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</si>
  <si>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</si>
  <si>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</si>
  <si>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</si>
  <si>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</si>
  <si>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</si>
  <si>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</si>
  <si>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</si>
  <si>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</si>
  <si>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</si>
  <si>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</si>
  <si>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</si>
  <si>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</si>
  <si>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</si>
  <si>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</si>
  <si>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</si>
  <si>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</si>
  <si>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</si>
  <si>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</si>
  <si>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</si>
  <si>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</si>
  <si>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</si>
  <si>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</si>
  <si>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</si>
  <si>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</si>
  <si>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</si>
  <si>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</si>
  <si>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</si>
  <si>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</si>
  <si>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</si>
  <si>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</si>
  <si>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</si>
  <si>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</si>
  <si>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</si>
  <si>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</si>
  <si>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</si>
  <si>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</si>
  <si>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</si>
  <si>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</si>
  <si>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</si>
  <si>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</si>
  <si>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</si>
  <si>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</si>
  <si>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</si>
  <si>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</si>
  <si>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</si>
  <si>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</si>
  <si>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</si>
  <si>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</si>
  <si>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</si>
  <si>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</si>
  <si>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</si>
  <si>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</si>
  <si>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</si>
  <si>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</si>
  <si>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</si>
  <si>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</si>
  <si>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</si>
  <si>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</si>
  <si>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</si>
  <si>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</si>
  <si>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</si>
  <si>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</si>
  <si>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</si>
  <si>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</si>
  <si>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</si>
  <si>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</si>
  <si>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</si>
  <si>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</si>
  <si>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</si>
  <si>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</si>
  <si>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</si>
  <si>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</si>
  <si>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</si>
  <si>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</si>
  <si>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</si>
  <si>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</si>
  <si>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</si>
  <si>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</si>
  <si>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</si>
  <si>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</si>
  <si>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</si>
  <si>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</si>
  <si>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</si>
  <si>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</si>
  <si>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</si>
  <si>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</si>
  <si>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</si>
  <si>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</si>
  <si>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</si>
  <si>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</si>
  <si>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</si>
  <si>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</si>
  <si>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</si>
  <si>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</si>
  <si>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</si>
  <si>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</si>
  <si>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</si>
  <si>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</si>
  <si>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</si>
  <si>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</si>
  <si>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</si>
  <si>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</si>
  <si>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</si>
  <si>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</si>
  <si>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</si>
  <si>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</si>
  <si>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</si>
  <si>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</si>
  <si>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</si>
  <si>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</si>
  <si>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</si>
  <si>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</si>
  <si>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</si>
  <si>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</si>
  <si>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</si>
  <si>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</si>
  <si>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</si>
  <si>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</si>
  <si>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</si>
  <si>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</si>
  <si>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</si>
  <si>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</si>
  <si>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</si>
  <si>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</si>
  <si>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</si>
  <si>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</si>
  <si>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</si>
  <si>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</si>
  <si>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</si>
  <si>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</si>
  <si>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</si>
  <si>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</si>
  <si>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</si>
  <si>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</si>
  <si>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</si>
  <si>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</si>
  <si>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</si>
  <si>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</si>
  <si>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</si>
  <si>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</si>
  <si>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</si>
  <si>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</si>
  <si>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</si>
  <si>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</si>
  <si>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</si>
  <si>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</si>
  <si>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</si>
  <si>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</si>
  <si>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</si>
  <si>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</si>
  <si>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</si>
  <si>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</si>
  <si>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</si>
  <si>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</si>
  <si>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</si>
  <si>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</si>
  <si>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</si>
  <si>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</si>
  <si>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</si>
  <si>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</si>
  <si>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</si>
  <si>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</si>
  <si>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</si>
  <si>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</si>
  <si>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</si>
  <si>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</si>
  <si>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</si>
  <si>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</si>
  <si>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</si>
  <si>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</si>
  <si>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</si>
  <si>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</si>
  <si>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</si>
  <si>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</si>
  <si>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</si>
  <si>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</si>
  <si>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</si>
  <si>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</si>
  <si>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</si>
  <si>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</si>
  <si>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</si>
  <si>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</si>
  <si>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</si>
  <si>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</si>
  <si>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</si>
  <si>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</si>
  <si>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</si>
  <si>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</si>
  <si>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</si>
  <si>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</si>
  <si>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</si>
  <si>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</si>
  <si>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</si>
  <si>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</si>
  <si>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</si>
  <si>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</si>
  <si>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</si>
  <si>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</si>
  <si>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</si>
  <si>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</si>
  <si>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</si>
  <si>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</si>
  <si>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</si>
  <si>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</si>
  <si>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</si>
  <si>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</si>
  <si>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</si>
  <si>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</si>
  <si>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</si>
  <si>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</si>
  <si>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</si>
  <si>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</si>
  <si>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</si>
  <si>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</si>
  <si>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</si>
  <si>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</si>
  <si>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</si>
  <si>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</si>
  <si>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</si>
  <si>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</si>
  <si>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</si>
  <si>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</si>
  <si>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</si>
  <si>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</si>
  <si>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</si>
  <si>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</si>
  <si>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</si>
  <si>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</si>
  <si>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</si>
  <si>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</si>
  <si>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</si>
  <si>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</si>
  <si>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</si>
  <si>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</si>
  <si>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</si>
  <si>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</si>
  <si>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</si>
  <si>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</si>
  <si>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</si>
  <si>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</si>
  <si>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</si>
  <si>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</si>
  <si>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</si>
  <si>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</si>
  <si>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</si>
  <si>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</si>
  <si>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</si>
  <si>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</si>
  <si>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</si>
  <si>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</si>
  <si>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</si>
  <si>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</si>
  <si>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</si>
  <si>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</si>
  <si>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</si>
  <si>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</si>
  <si>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</si>
  <si>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</si>
  <si>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</si>
  <si>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</si>
  <si>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</si>
  <si>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</si>
  <si>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</si>
  <si>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</si>
  <si>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</si>
  <si>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</si>
  <si>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</si>
  <si>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</si>
  <si>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</si>
  <si>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</si>
  <si>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</si>
  <si>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</si>
  <si>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</si>
  <si>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</si>
  <si>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</si>
  <si>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</si>
  <si>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</si>
  <si>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</si>
  <si>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</si>
  <si>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</si>
  <si>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</si>
  <si>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</si>
  <si>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</si>
  <si>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</si>
  <si>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</si>
  <si>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</si>
  <si>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</si>
  <si>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</si>
  <si>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</si>
  <si>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</si>
  <si>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</si>
  <si>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</si>
  <si>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</si>
  <si>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</si>
  <si>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</si>
  <si>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</si>
  <si>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</si>
  <si>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</si>
  <si>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</si>
  <si>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</si>
  <si>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</si>
  <si>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</si>
  <si>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</si>
  <si>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</si>
  <si>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</si>
  <si>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</si>
  <si>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</si>
  <si>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</si>
  <si>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</si>
  <si>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</si>
  <si>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</si>
  <si>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</si>
  <si>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</si>
  <si>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</si>
  <si>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</si>
  <si>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</si>
  <si>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</si>
  <si>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</si>
  <si>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</si>
  <si>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</si>
  <si>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</si>
  <si>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</si>
  <si>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</si>
  <si>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</si>
  <si>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</si>
  <si>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</si>
  <si>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</si>
  <si>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</si>
  <si>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</si>
  <si>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</si>
  <si>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</si>
  <si>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</si>
  <si>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</si>
  <si>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</si>
  <si>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</si>
  <si>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</si>
  <si>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</si>
  <si>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</si>
  <si>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</si>
  <si>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</si>
  <si>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</si>
  <si>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</si>
  <si>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</si>
  <si>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</si>
  <si>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</si>
  <si>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</si>
  <si>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</si>
  <si>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</si>
  <si>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</si>
  <si>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</si>
  <si>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</si>
  <si>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</si>
  <si>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</si>
  <si>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</si>
  <si>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</si>
  <si>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</si>
  <si>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</si>
  <si>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</si>
  <si>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</si>
  <si>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</si>
  <si>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</si>
  <si>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</si>
  <si>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</si>
  <si>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</si>
  <si>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</si>
  <si>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</si>
  <si>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</si>
  <si>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</si>
  <si>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</si>
  <si>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</si>
  <si>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</si>
  <si>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</si>
  <si>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</si>
  <si>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</si>
  <si>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</si>
  <si>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</si>
  <si>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</si>
  <si>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</si>
  <si>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</si>
  <si>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</si>
  <si>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</si>
  <si>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</si>
  <si>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</si>
  <si>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</si>
  <si>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</si>
  <si>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</si>
  <si>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</si>
  <si>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</si>
  <si>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</si>
  <si>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</si>
  <si>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</si>
  <si>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</si>
  <si>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</si>
  <si>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</si>
  <si>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</si>
  <si>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</si>
  <si>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</si>
  <si>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</si>
  <si>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</si>
  <si>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</si>
  <si>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</si>
  <si>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</si>
  <si>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</si>
  <si>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</si>
  <si>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</si>
  <si>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</si>
  <si>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</si>
  <si>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</si>
  <si>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</si>
  <si>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</si>
  <si>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</si>
  <si>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</si>
  <si>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</si>
  <si>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</si>
  <si>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</si>
  <si>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</si>
  <si>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</si>
  <si>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</si>
  <si>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</si>
  <si>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</si>
  <si>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</si>
  <si>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</si>
  <si>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</si>
  <si>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</si>
  <si>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</si>
  <si>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</si>
  <si>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</si>
  <si>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</si>
  <si>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</si>
  <si>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</si>
  <si>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</si>
  <si>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</si>
  <si>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</si>
  <si>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</si>
  <si>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</si>
  <si>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</si>
  <si>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</si>
  <si>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</si>
  <si>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</si>
  <si>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</si>
  <si>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</si>
  <si>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</si>
  <si>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</si>
  <si>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</si>
  <si>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</si>
  <si>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</si>
  <si>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</si>
  <si>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</si>
  <si>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</si>
  <si>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</si>
  <si>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</si>
  <si>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</si>
  <si>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</si>
  <si>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</si>
  <si>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</si>
  <si>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</si>
  <si>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</si>
  <si>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</si>
  <si>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</si>
  <si>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</si>
  <si>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</si>
  <si>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</si>
  <si>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</si>
  <si>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</si>
  <si>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</si>
  <si>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</si>
  <si>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</si>
  <si>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</si>
  <si>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</si>
  <si>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</si>
  <si>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</si>
  <si>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</si>
  <si>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</si>
  <si>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</si>
  <si>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</si>
  <si>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</si>
  <si>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</si>
  <si>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</si>
  <si>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</si>
  <si>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</si>
  <si>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</si>
  <si>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</si>
  <si>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</si>
  <si>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</si>
  <si>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</si>
  <si>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</si>
  <si>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</si>
  <si>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</si>
  <si>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</si>
  <si>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</si>
  <si>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</si>
  <si>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</si>
  <si>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</si>
  <si>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</si>
  <si>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</si>
  <si>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</si>
  <si>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</si>
  <si>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</si>
  <si>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</si>
  <si>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</si>
  <si>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</si>
  <si>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</si>
  <si>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</si>
  <si>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</si>
  <si>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</si>
  <si>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</si>
  <si>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</si>
  <si>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</si>
  <si>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</si>
  <si>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</si>
  <si>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</si>
  <si>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</si>
  <si>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</si>
  <si>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</si>
  <si>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</si>
  <si>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</si>
  <si>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</si>
  <si>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</si>
  <si>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</si>
  <si>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</si>
  <si>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</si>
  <si>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</si>
  <si>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</si>
  <si>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</si>
  <si>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</si>
  <si>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</si>
  <si>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</si>
  <si>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</si>
  <si>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</si>
  <si>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</si>
  <si>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</si>
  <si>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</si>
  <si>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</si>
  <si>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</si>
  <si>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</si>
  <si>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</si>
  <si>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</si>
  <si>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</si>
  <si>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</si>
  <si>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</si>
  <si>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</si>
  <si>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</si>
  <si>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</si>
  <si>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</si>
  <si>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</si>
  <si>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</si>
  <si>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</si>
  <si>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</si>
  <si>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</si>
  <si>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</si>
  <si>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</si>
  <si>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</si>
  <si>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</si>
  <si>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</si>
  <si>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</si>
  <si>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</si>
  <si>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</si>
  <si>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</si>
  <si>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</si>
  <si>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</si>
  <si>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</si>
  <si>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</si>
  <si>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</si>
  <si>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</si>
  <si>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</si>
  <si>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</si>
  <si>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</si>
  <si>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</si>
  <si>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</si>
  <si>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</si>
  <si>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</si>
  <si>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</si>
  <si>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</si>
  <si>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</si>
  <si>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</si>
  <si>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</si>
  <si>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</si>
  <si>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</si>
  <si>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</si>
  <si>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</si>
  <si>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</si>
  <si>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</si>
  <si>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</si>
  <si>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</si>
  <si>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</si>
  <si>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</si>
  <si>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</si>
  <si>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</si>
  <si>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</si>
  <si>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</si>
  <si>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</si>
  <si>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</si>
  <si>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</si>
  <si>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</si>
  <si>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</si>
  <si>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</si>
  <si>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</si>
  <si>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</si>
  <si>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</si>
  <si>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</si>
  <si>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</si>
  <si>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</si>
  <si>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</si>
  <si>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</si>
  <si>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</si>
  <si>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</si>
  <si>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</si>
  <si>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</si>
  <si>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</si>
  <si>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</si>
  <si>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</si>
  <si>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</si>
  <si>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</si>
  <si>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</si>
  <si>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</si>
  <si>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</si>
  <si>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</si>
  <si>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</si>
  <si>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</si>
  <si>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</si>
  <si>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</si>
  <si>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</si>
  <si>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</si>
  <si>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</si>
  <si>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</si>
  <si>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</si>
  <si>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</si>
  <si>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</si>
  <si>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</si>
  <si>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</si>
  <si>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</si>
  <si>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</si>
  <si>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</si>
  <si>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</si>
  <si>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</si>
  <si>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</si>
  <si>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</si>
  <si>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</si>
  <si>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</si>
  <si>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</si>
  <si>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</si>
  <si>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</si>
  <si>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</si>
  <si>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</si>
  <si>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</si>
  <si>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</si>
  <si>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</si>
  <si>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</si>
  <si>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</si>
  <si>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</si>
  <si>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</si>
  <si>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</si>
  <si>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</si>
  <si>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</si>
  <si>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</si>
  <si>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</si>
  <si>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</si>
  <si>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</si>
  <si>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</si>
  <si>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</si>
  <si>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</si>
  <si>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</si>
  <si>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</si>
  <si>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</si>
  <si>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</si>
  <si>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</si>
  <si>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</si>
  <si>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</si>
  <si>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</si>
  <si>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</si>
  <si>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</si>
  <si>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</si>
  <si>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</si>
  <si>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</si>
  <si>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</si>
  <si>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</si>
  <si>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</si>
  <si>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</si>
  <si>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</si>
  <si>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</si>
  <si>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</si>
  <si>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</si>
  <si>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</si>
  <si>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</si>
  <si>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</si>
  <si>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</si>
  <si>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</si>
  <si>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</si>
  <si>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</si>
  <si>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</si>
  <si>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</si>
  <si>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</si>
  <si>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</si>
  <si>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</si>
  <si>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</si>
  <si>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</si>
  <si>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</si>
  <si>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</si>
  <si>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</si>
  <si>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</si>
  <si>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</si>
  <si>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</si>
  <si>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</si>
  <si>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</si>
  <si>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</si>
  <si>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</si>
  <si>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</si>
  <si>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</si>
  <si>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</si>
  <si>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</si>
  <si>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</si>
  <si>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</si>
  <si>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</si>
  <si>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</si>
  <si>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</si>
  <si>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</si>
  <si>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</si>
  <si>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</si>
  <si>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</si>
  <si>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</si>
  <si>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</si>
  <si>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</si>
  <si>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</si>
  <si>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</si>
  <si>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</si>
  <si>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</si>
  <si>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</si>
  <si>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</si>
  <si>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</si>
  <si>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</si>
  <si>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</si>
  <si>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</si>
  <si>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</si>
  <si>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</si>
  <si>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</si>
  <si>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</si>
  <si>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</si>
  <si>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</si>
  <si>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</si>
  <si>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</si>
  <si>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</si>
  <si>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</si>
  <si>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</si>
  <si>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</si>
  <si>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</si>
  <si>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</si>
  <si>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</si>
  <si>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</si>
  <si>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</si>
  <si>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</si>
  <si>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</si>
  <si>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</si>
  <si>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</si>
  <si>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</si>
  <si>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</si>
  <si>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</si>
  <si>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</si>
  <si>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</si>
  <si>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</si>
  <si>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</si>
  <si>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</si>
  <si>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</si>
  <si>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</si>
  <si>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</si>
  <si>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</si>
  <si>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</si>
  <si>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</si>
  <si>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</si>
  <si>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</si>
  <si>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</si>
  <si>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</si>
  <si>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</si>
  <si>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</si>
  <si>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</si>
  <si>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</si>
  <si>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</si>
  <si>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</si>
  <si>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</si>
  <si>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</si>
  <si>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</si>
  <si>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</si>
  <si>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</si>
  <si>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</si>
  <si>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</si>
  <si>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</si>
  <si>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</si>
  <si>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</si>
  <si>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</si>
  <si>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</si>
  <si>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</si>
  <si>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</si>
  <si>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</si>
  <si>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</si>
  <si>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</si>
  <si>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</si>
  <si>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</si>
  <si>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</si>
  <si>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</si>
  <si>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</si>
  <si>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</si>
  <si>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</si>
  <si>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</si>
  <si>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</si>
  <si>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</si>
  <si>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</si>
  <si>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</si>
  <si>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</si>
  <si>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</si>
  <si>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</si>
  <si>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</si>
  <si>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</si>
  <si>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</si>
  <si>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</si>
  <si>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</si>
  <si>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</si>
  <si>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</si>
  <si>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</si>
  <si>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</si>
  <si>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</si>
  <si>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</si>
  <si>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</si>
  <si>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</si>
  <si>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</si>
  <si>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</si>
  <si>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</si>
  <si>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</si>
  <si>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</si>
  <si>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</si>
  <si>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</si>
  <si>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</si>
  <si>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</si>
  <si>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</si>
  <si>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</si>
  <si>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</si>
  <si>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</si>
  <si>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</si>
  <si>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</si>
  <si>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</si>
  <si>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</si>
  <si>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</si>
  <si>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</si>
  <si>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</si>
  <si>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</si>
  <si>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</si>
  <si>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</si>
  <si>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</si>
  <si>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</si>
  <si>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</si>
  <si>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</si>
  <si>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</si>
  <si>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</si>
  <si>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</si>
  <si>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</si>
  <si>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</si>
  <si>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</si>
  <si>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</si>
  <si>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</si>
  <si>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</si>
  <si>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</si>
  <si>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</si>
  <si>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</si>
  <si>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</si>
  <si>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</si>
  <si>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</si>
  <si>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</si>
  <si>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</si>
  <si>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</si>
  <si>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</si>
  <si>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</si>
  <si>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</si>
  <si>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</si>
  <si>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</si>
  <si>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</si>
  <si>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</si>
  <si>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</si>
  <si>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</si>
  <si>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</si>
  <si>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</si>
  <si>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</si>
  <si>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</si>
  <si>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</si>
  <si>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</si>
  <si>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</si>
  <si>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</si>
  <si>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</si>
  <si>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</si>
  <si>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</si>
  <si>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</si>
  <si>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</si>
  <si>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</si>
  <si>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</si>
  <si>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</si>
  <si>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</si>
  <si>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</si>
  <si>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</si>
  <si>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</si>
  <si>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</si>
  <si>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</si>
  <si>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</si>
  <si>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</si>
  <si>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</si>
  <si>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</si>
  <si>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</si>
  <si>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</si>
  <si>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</si>
  <si>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</si>
  <si>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</si>
  <si>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</si>
  <si>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</si>
  <si>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</si>
  <si>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</si>
  <si>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</si>
  <si>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</si>
  <si>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</si>
  <si>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</si>
  <si>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</si>
  <si>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</si>
  <si>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</si>
  <si>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</si>
  <si>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</si>
  <si>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</si>
  <si>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</si>
  <si>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</si>
  <si>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</si>
  <si>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</si>
  <si>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</si>
  <si>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</si>
  <si>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</si>
  <si>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</si>
  <si>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</si>
  <si>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</si>
  <si>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</si>
  <si>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</si>
  <si>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</si>
  <si>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</si>
  <si>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</si>
  <si>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</si>
  <si>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</si>
  <si>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</si>
  <si>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</si>
  <si>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</si>
  <si>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</si>
  <si>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</si>
  <si>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</si>
  <si>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</si>
  <si>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</si>
  <si>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</si>
  <si>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</si>
  <si>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</si>
  <si>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</si>
  <si>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</si>
  <si>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</si>
  <si>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</si>
  <si>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</si>
  <si>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</si>
  <si>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</si>
  <si>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</si>
  <si>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</si>
  <si>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</si>
  <si>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</si>
  <si>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</si>
  <si>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</si>
  <si>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</si>
  <si>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</si>
  <si>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</si>
  <si>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</si>
  <si>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</si>
  <si>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</si>
  <si>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</si>
  <si>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</si>
  <si>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</si>
  <si>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</si>
  <si>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</si>
  <si>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</si>
  <si>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</si>
  <si>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</si>
  <si>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</si>
  <si>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</si>
  <si>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</si>
  <si>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</si>
  <si>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</si>
  <si>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</si>
  <si>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</si>
  <si>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</si>
  <si>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</si>
  <si>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</si>
  <si>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</si>
  <si>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</si>
  <si>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</si>
  <si>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</si>
  <si>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</si>
  <si>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</si>
  <si>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</si>
  <si>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</si>
  <si>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</si>
  <si>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</si>
  <si>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</si>
  <si>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</si>
  <si>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</si>
  <si>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</si>
  <si>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</si>
  <si>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</si>
  <si>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</si>
  <si>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</si>
  <si>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</si>
  <si>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</si>
  <si>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</si>
  <si>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</si>
  <si>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</si>
  <si>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</si>
  <si>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</si>
  <si>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</si>
  <si>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</si>
  <si>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</si>
  <si>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</si>
  <si>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</si>
  <si>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</si>
  <si>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</si>
  <si>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</si>
  <si>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</si>
  <si>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</si>
  <si>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</si>
  <si>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</si>
  <si>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</si>
  <si>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</si>
  <si>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</si>
  <si>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</si>
  <si>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</si>
  <si>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</si>
  <si>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</si>
  <si>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</si>
  <si>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</si>
  <si>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</si>
  <si>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</si>
  <si>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</si>
  <si>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</si>
  <si>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</si>
  <si>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</si>
  <si>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</si>
  <si>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</si>
  <si>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</si>
  <si>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</si>
  <si>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</si>
  <si>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</si>
  <si>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</si>
  <si>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</si>
  <si>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</si>
  <si>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</si>
  <si>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</si>
  <si>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</si>
  <si>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</si>
  <si>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</si>
  <si>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</si>
  <si>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</si>
  <si>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</si>
  <si>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</si>
  <si>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</si>
  <si>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</si>
  <si>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</si>
  <si>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</si>
  <si>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</si>
  <si>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</si>
  <si>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</si>
  <si>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</si>
  <si>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</si>
  <si>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</si>
  <si>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</si>
  <si>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</si>
  <si>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</si>
  <si>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</si>
  <si>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</si>
  <si>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</si>
  <si>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</si>
  <si>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</si>
  <si>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</si>
  <si>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</si>
  <si>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</si>
  <si>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</si>
  <si>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</si>
  <si>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</si>
  <si>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</si>
  <si>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</si>
  <si>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</si>
  <si>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</si>
  <si>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</si>
  <si>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</si>
  <si>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</si>
  <si>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</si>
  <si>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</si>
  <si>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</si>
  <si>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</si>
  <si>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</si>
  <si>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</si>
  <si>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</si>
  <si>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</si>
  <si>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</si>
  <si>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</si>
  <si>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</si>
  <si>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</si>
  <si>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</si>
  <si>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</si>
  <si>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</si>
  <si>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</si>
  <si>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</si>
  <si>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</si>
  <si>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</si>
  <si>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</si>
  <si>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</si>
  <si>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</si>
  <si>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</si>
  <si>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</si>
  <si>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</si>
  <si>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</si>
  <si>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</si>
  <si>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</si>
  <si>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</si>
  <si>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</si>
  <si>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</si>
  <si>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</si>
  <si>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</si>
  <si>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</si>
  <si>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</si>
  <si>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</si>
  <si>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</si>
  <si>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</si>
  <si>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</si>
  <si>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</si>
  <si>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</si>
  <si>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</si>
  <si>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</si>
  <si>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</si>
  <si>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</si>
  <si>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</si>
  <si>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</si>
  <si>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</si>
  <si>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</si>
  <si>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</si>
  <si>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</si>
  <si>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</si>
  <si>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</si>
  <si>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</si>
  <si>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</si>
  <si>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</si>
  <si>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</si>
  <si>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</si>
  <si>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</si>
  <si>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</si>
  <si>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</si>
  <si>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</si>
  <si>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</si>
  <si>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</si>
  <si>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</si>
  <si>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</si>
  <si>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</si>
  <si>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</si>
  <si>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</si>
  <si>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</si>
  <si>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</si>
  <si>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</si>
  <si>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</si>
  <si>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</si>
  <si>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</si>
  <si>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</si>
  <si>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</si>
  <si>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</si>
  <si>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</si>
  <si>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</si>
  <si>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</si>
  <si>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</si>
  <si>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</si>
  <si>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</si>
  <si>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</si>
  <si>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</si>
  <si>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</si>
  <si>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</si>
  <si>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</si>
  <si>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</si>
  <si>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</si>
  <si>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</si>
  <si>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</si>
  <si>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</si>
  <si>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</si>
  <si>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</si>
  <si>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</si>
  <si>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</si>
  <si>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</si>
  <si>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</si>
  <si>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</si>
  <si>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</si>
  <si>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</si>
  <si>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</si>
  <si>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</si>
  <si>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</si>
  <si>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</si>
  <si>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</si>
  <si>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</si>
  <si>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</si>
  <si>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</si>
  <si>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</si>
  <si>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</si>
  <si>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</si>
  <si>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</si>
  <si>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</si>
  <si>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</si>
  <si>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</si>
  <si>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</si>
  <si>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</si>
  <si>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</si>
  <si>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</si>
  <si>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</si>
  <si>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</si>
  <si>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</si>
  <si>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</si>
  <si>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</si>
  <si>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</si>
  <si>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</si>
  <si>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</si>
  <si>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</si>
  <si>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</si>
  <si>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</si>
  <si>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</si>
  <si>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</si>
  <si>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</si>
  <si>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</si>
  <si>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</si>
  <si>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</si>
  <si>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</si>
  <si>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</si>
  <si>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</si>
  <si>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</si>
  <si>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</si>
  <si>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</si>
  <si>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</si>
  <si>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</si>
  <si>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</si>
  <si>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</si>
  <si>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</si>
  <si>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</si>
  <si>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</si>
  <si>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</si>
  <si>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</si>
  <si>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</si>
  <si>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</si>
  <si>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</si>
  <si>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</si>
  <si>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</si>
  <si>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</si>
  <si>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</si>
  <si>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</si>
  <si>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</si>
  <si>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</si>
  <si>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</si>
  <si>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</si>
  <si>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</si>
  <si>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</si>
  <si>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</si>
  <si>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</si>
  <si>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</si>
  <si>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</si>
  <si>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</si>
  <si>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</si>
  <si>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</si>
  <si>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</si>
  <si>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</si>
  <si>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</si>
  <si>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</si>
  <si>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</si>
  <si>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</si>
  <si>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</si>
  <si>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</si>
  <si>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</si>
  <si>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</si>
  <si>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</si>
  <si>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</si>
  <si>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</si>
  <si>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</si>
  <si>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</si>
  <si>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</si>
  <si>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</si>
  <si>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</si>
  <si>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</si>
  <si>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</si>
  <si>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</si>
  <si>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</si>
  <si>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</si>
  <si>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</si>
  <si>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</si>
  <si>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</si>
  <si>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</si>
  <si>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</si>
  <si>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</si>
  <si>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</si>
  <si>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</si>
  <si>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</si>
  <si>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</si>
  <si>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</si>
  <si>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</si>
  <si>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</si>
  <si>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</si>
  <si>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</si>
  <si>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</si>
  <si>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</si>
  <si>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</si>
  <si>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</si>
  <si>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</si>
  <si>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</si>
  <si>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</si>
  <si>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</si>
  <si>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</si>
  <si>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</si>
  <si>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</si>
  <si>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</si>
  <si>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</si>
  <si>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</si>
  <si>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</si>
  <si>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</si>
  <si>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</si>
  <si>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</si>
  <si>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</si>
  <si>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</si>
  <si>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</si>
  <si>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</si>
  <si>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</si>
  <si>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</si>
  <si>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</si>
  <si>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</si>
  <si>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</si>
  <si>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</si>
  <si>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</si>
  <si>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</si>
  <si>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</si>
  <si>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</si>
  <si>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</si>
  <si>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</si>
  <si>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</si>
  <si>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</si>
  <si>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</si>
  <si>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</si>
  <si>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</si>
  <si>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</si>
  <si>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</si>
  <si>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</si>
  <si>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</si>
  <si>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</si>
  <si>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</si>
  <si>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</si>
  <si>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</si>
  <si>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</si>
  <si>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</si>
  <si>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</si>
  <si>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</si>
  <si>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</si>
  <si>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</si>
  <si>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</si>
  <si>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</si>
  <si>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</si>
  <si>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</si>
  <si>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</si>
  <si>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</si>
  <si>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</si>
  <si>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</si>
  <si>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</si>
  <si>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</si>
  <si>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</si>
  <si>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</si>
  <si>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</si>
  <si>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</si>
  <si>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</si>
  <si>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</si>
  <si>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</si>
  <si>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</si>
  <si>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</si>
  <si>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</si>
  <si>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</si>
  <si>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</si>
  <si>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</si>
  <si>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</si>
  <si>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</si>
  <si>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</si>
  <si>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</si>
  <si>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</si>
  <si>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</si>
  <si>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</si>
  <si>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</si>
  <si>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</si>
  <si>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</si>
  <si>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</si>
  <si>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</si>
  <si>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</si>
  <si>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</si>
  <si>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</si>
  <si>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</si>
  <si>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</si>
  <si>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</si>
  <si>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</si>
  <si>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</si>
  <si>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</si>
  <si>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</si>
  <si>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</si>
  <si>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</si>
  <si>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</si>
  <si>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</si>
  <si>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</si>
  <si>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</si>
  <si>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</si>
  <si>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</si>
  <si>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</si>
  <si>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</si>
  <si>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</si>
  <si>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</si>
  <si>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</si>
  <si>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</si>
  <si>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</si>
  <si>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</si>
  <si>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</si>
  <si>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</si>
  <si>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</si>
  <si>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</si>
  <si>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</si>
  <si>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</si>
  <si>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</si>
  <si>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</si>
  <si>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</si>
  <si>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</si>
  <si>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</si>
  <si>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</si>
  <si>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</si>
  <si>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</si>
  <si>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</si>
  <si>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</si>
  <si>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</si>
  <si>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</si>
  <si>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</si>
  <si>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</si>
  <si>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</si>
  <si>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</si>
  <si>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</si>
  <si>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</si>
  <si>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</si>
  <si>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</si>
  <si>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</si>
  <si>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</si>
  <si>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</si>
  <si>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</si>
  <si>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</si>
  <si>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</si>
  <si>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</si>
  <si>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</si>
  <si>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</si>
  <si>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</si>
  <si>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</si>
  <si>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</si>
  <si>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</si>
  <si>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</si>
  <si>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</si>
  <si>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</si>
  <si>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</si>
  <si>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</si>
  <si>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</si>
  <si>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</si>
  <si>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</si>
  <si>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</si>
  <si>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</si>
  <si>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</si>
  <si>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</si>
  <si>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</si>
  <si>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</si>
  <si>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</si>
  <si>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</si>
  <si>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</si>
  <si>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</si>
  <si>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</si>
  <si>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</si>
  <si>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</si>
  <si>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</si>
  <si>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</si>
  <si>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</si>
  <si>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</si>
  <si>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</si>
  <si>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</si>
  <si>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</si>
  <si>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</si>
  <si>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</si>
  <si>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</si>
  <si>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</si>
  <si>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</si>
  <si>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</si>
  <si>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</si>
  <si>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</si>
  <si>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</si>
  <si>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</si>
  <si>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</si>
  <si>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</si>
  <si>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</si>
  <si>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</si>
  <si>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</si>
  <si>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</si>
  <si>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</si>
  <si>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</si>
  <si>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</si>
  <si>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</si>
  <si>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</si>
  <si>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</si>
  <si>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</si>
  <si>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</si>
  <si>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</si>
  <si>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</si>
  <si>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</si>
  <si>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</si>
  <si>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</si>
  <si>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</si>
  <si>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</si>
  <si>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</si>
  <si>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</si>
  <si>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</si>
  <si>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</si>
  <si>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</si>
  <si>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</si>
  <si>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</si>
  <si>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</si>
  <si>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</si>
  <si>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</si>
  <si>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</si>
  <si>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</si>
  <si>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</si>
  <si>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</si>
  <si>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</si>
  <si>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</si>
  <si>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</si>
  <si>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</si>
  <si>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</si>
  <si>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</si>
  <si>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</si>
  <si>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</si>
  <si>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</si>
  <si>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</si>
  <si>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</si>
  <si>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</si>
  <si>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</si>
  <si>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</si>
  <si>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</si>
  <si>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</si>
  <si>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</si>
  <si>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</si>
  <si>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</si>
  <si>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</si>
  <si>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</si>
  <si>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</si>
  <si>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</si>
  <si>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</si>
  <si>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</si>
  <si>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</si>
  <si>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</si>
  <si>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</si>
  <si>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</si>
  <si>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</si>
  <si>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</si>
  <si>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</si>
  <si>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</si>
  <si>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</si>
  <si>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</si>
  <si>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</si>
  <si>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</si>
  <si>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</si>
  <si>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</si>
  <si>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</si>
  <si>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</si>
  <si>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</si>
  <si>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</si>
  <si>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</si>
  <si>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</si>
  <si>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</si>
  <si>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</si>
  <si>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</si>
  <si>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</si>
  <si>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</si>
  <si>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</si>
  <si>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</si>
  <si>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</si>
  <si>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</si>
  <si>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</si>
  <si>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</si>
  <si>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</si>
  <si>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</si>
  <si>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</si>
  <si>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</si>
  <si>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</si>
  <si>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</si>
  <si>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</si>
  <si>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</si>
  <si>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</si>
  <si>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</si>
  <si>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</si>
  <si>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</si>
  <si>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</si>
  <si>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</si>
  <si>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</si>
  <si>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</si>
  <si>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</si>
  <si>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</si>
  <si>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</si>
  <si>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</si>
  <si>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</si>
  <si>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</si>
  <si>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</si>
  <si>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</si>
  <si>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</si>
  <si>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</si>
  <si>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</si>
  <si>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</si>
  <si>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</si>
  <si>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</si>
  <si>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</si>
  <si>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</si>
  <si>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</si>
  <si>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</si>
  <si>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</si>
  <si>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</si>
  <si>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</si>
  <si>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</si>
  <si>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</si>
  <si>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</si>
  <si>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</si>
  <si>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</si>
  <si>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</si>
  <si>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</si>
  <si>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</si>
  <si>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</si>
  <si>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</si>
  <si>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</si>
  <si>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</si>
  <si>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</si>
  <si>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</si>
  <si>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</si>
  <si>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</si>
  <si>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</si>
  <si>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</si>
  <si>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</si>
  <si>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</si>
  <si>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</si>
  <si>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</si>
  <si>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</si>
  <si>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</si>
  <si>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</si>
  <si>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</si>
  <si>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</si>
  <si>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</si>
  <si>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</si>
  <si>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</si>
  <si>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</si>
  <si>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</si>
  <si>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</si>
  <si>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</si>
  <si>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</si>
  <si>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</si>
  <si>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</si>
  <si>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</si>
  <si>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</si>
  <si>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</si>
  <si>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</si>
  <si>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</si>
  <si>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</si>
  <si>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</si>
  <si>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</si>
  <si>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</si>
  <si>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</si>
  <si>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</si>
  <si>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</si>
  <si>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</si>
  <si>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</si>
  <si>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</si>
  <si>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</si>
  <si>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</si>
  <si>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</si>
  <si>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</si>
  <si>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</si>
  <si>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</si>
  <si>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</si>
  <si>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</si>
  <si>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</si>
  <si>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</si>
  <si>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</si>
  <si>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</si>
  <si>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</si>
  <si>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</si>
  <si>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</si>
  <si>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</si>
  <si>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</si>
  <si>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</si>
  <si>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</si>
  <si>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</si>
  <si>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</si>
  <si>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</si>
  <si>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</si>
  <si>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</si>
  <si>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</si>
  <si>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</si>
  <si>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</si>
  <si>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</si>
  <si>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</si>
  <si>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</si>
  <si>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</si>
  <si>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</si>
  <si>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</si>
  <si>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</si>
  <si>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</si>
  <si>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</si>
  <si>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</si>
  <si>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</si>
  <si>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</si>
  <si>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</si>
  <si>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</si>
  <si>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</si>
  <si>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</si>
  <si>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</si>
  <si>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</si>
  <si>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</si>
  <si>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</si>
  <si>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</si>
  <si>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</si>
  <si>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</si>
  <si>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</si>
  <si>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</si>
  <si>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</si>
  <si>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</si>
  <si>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</si>
  <si>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</si>
  <si>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</si>
  <si>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</si>
  <si>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</si>
  <si>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</si>
  <si>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</si>
  <si>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</si>
  <si>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</si>
  <si>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</si>
  <si>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</si>
  <si>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</si>
  <si>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</si>
  <si>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</si>
  <si>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</si>
  <si>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</si>
  <si>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</si>
  <si>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</si>
  <si>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</si>
  <si>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</si>
  <si>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</si>
  <si>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</si>
  <si>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</si>
  <si>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</si>
  <si>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</si>
  <si>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</si>
  <si>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</si>
  <si>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</si>
  <si>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</si>
  <si>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</si>
  <si>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</si>
  <si>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</si>
  <si>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</si>
  <si>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</si>
  <si>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</si>
  <si>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</si>
  <si>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</si>
  <si>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</si>
  <si>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</si>
  <si>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</si>
  <si>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</si>
  <si>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</si>
  <si>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</si>
  <si>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</si>
  <si>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</si>
  <si>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</si>
  <si>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</si>
  <si>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</si>
  <si>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</si>
  <si>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</si>
  <si>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</si>
  <si>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</si>
  <si>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</si>
  <si>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</si>
  <si>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</si>
  <si>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</si>
  <si>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</si>
  <si>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</si>
  <si>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</si>
  <si>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</si>
  <si>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</si>
  <si>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</si>
  <si>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</si>
  <si>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</si>
  <si>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</si>
  <si>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</si>
  <si>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</si>
  <si>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</si>
  <si>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</si>
  <si>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</si>
  <si>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</si>
  <si>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</si>
  <si>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</si>
  <si>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</si>
  <si>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</si>
  <si>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</si>
  <si>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</si>
  <si>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</si>
  <si>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</si>
  <si>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</si>
  <si>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</si>
  <si>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</si>
  <si>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</si>
  <si>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</si>
  <si>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</si>
  <si>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</si>
  <si>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</si>
  <si>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</si>
  <si>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</si>
  <si>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</si>
  <si>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</si>
  <si>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</si>
  <si>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</si>
  <si>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</si>
  <si>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</si>
  <si>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</si>
  <si>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</si>
  <si>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</si>
  <si>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</si>
  <si>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</si>
  <si>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</si>
  <si>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</si>
  <si>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</si>
  <si>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</si>
  <si>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</si>
  <si>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</si>
  <si>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</si>
  <si>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</si>
  <si>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</si>
  <si>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</si>
  <si>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</si>
  <si>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</si>
  <si>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</si>
  <si>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</si>
  <si>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</si>
  <si>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</si>
  <si>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</si>
  <si>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</si>
  <si>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</si>
  <si>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</si>
  <si>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</si>
  <si>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</si>
  <si>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</si>
  <si>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</si>
  <si>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</si>
  <si>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</si>
  <si>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</si>
  <si>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</si>
  <si>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</si>
  <si>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</si>
  <si>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</si>
  <si>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</si>
  <si>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</si>
  <si>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</si>
  <si>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</si>
  <si>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</si>
  <si>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</si>
  <si>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</si>
  <si>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</si>
  <si>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</si>
  <si>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</si>
  <si>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</si>
  <si>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</si>
  <si>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</si>
  <si>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</si>
  <si>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</si>
  <si>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</si>
  <si>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</si>
  <si>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</si>
  <si>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</si>
  <si>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</si>
  <si>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</si>
  <si>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</si>
  <si>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</si>
  <si>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</si>
  <si>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</si>
  <si>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</si>
  <si>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</si>
  <si>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</si>
  <si>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</si>
  <si>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</si>
  <si>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</si>
  <si>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</si>
  <si>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</si>
  <si>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</si>
  <si>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</si>
  <si>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</si>
  <si>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</si>
  <si>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</si>
  <si>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</si>
  <si>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</si>
  <si>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</si>
  <si>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</si>
  <si>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</si>
  <si>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</si>
  <si>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</si>
  <si>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</si>
  <si>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</si>
  <si>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</si>
  <si>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</si>
  <si>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</si>
  <si>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</si>
  <si>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</si>
  <si>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</si>
  <si>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</si>
  <si>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</si>
  <si>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</si>
  <si>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</si>
  <si>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</si>
  <si>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</si>
  <si>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</si>
  <si>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</si>
  <si>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</si>
  <si>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</si>
  <si>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</si>
  <si>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</si>
  <si>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</si>
  <si>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</si>
  <si>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</si>
  <si>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</si>
  <si>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</si>
  <si>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</si>
  <si>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</si>
  <si>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</si>
  <si>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</si>
  <si>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</si>
  <si>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</si>
  <si>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</si>
  <si>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</si>
  <si>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</si>
  <si>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</si>
  <si>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</si>
  <si>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</si>
  <si>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</si>
  <si>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</si>
  <si>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</si>
  <si>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</si>
  <si>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</si>
  <si>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</si>
  <si>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</si>
  <si>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</si>
  <si>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</si>
  <si>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</si>
  <si>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</si>
  <si>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</si>
  <si>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</si>
  <si>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</si>
  <si>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</si>
  <si>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</si>
  <si>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</si>
  <si>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</si>
  <si>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</si>
  <si>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</si>
  <si>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</si>
  <si>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</si>
  <si>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</si>
  <si>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</si>
  <si>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</si>
  <si>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</si>
  <si>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</si>
  <si>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</si>
  <si>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</si>
  <si>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</si>
  <si>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</si>
  <si>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</si>
  <si>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</si>
  <si>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</si>
  <si>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</si>
  <si>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</si>
  <si>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</si>
  <si>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</si>
  <si>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</si>
  <si>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</si>
  <si>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</si>
  <si>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</si>
  <si>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</si>
  <si>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</si>
  <si>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</si>
  <si>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</si>
  <si>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</si>
  <si>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</si>
  <si>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</si>
  <si>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</si>
  <si>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</si>
  <si>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</si>
  <si>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</si>
  <si>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</si>
  <si>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</si>
  <si>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</si>
  <si>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</si>
  <si>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</si>
  <si>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</si>
  <si>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</si>
  <si>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</si>
  <si>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</si>
  <si>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</si>
  <si>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</si>
  <si>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</si>
  <si>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</si>
  <si>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</si>
  <si>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</si>
  <si>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</si>
  <si>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</si>
  <si>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</si>
  <si>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</si>
  <si>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</si>
  <si>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</si>
  <si>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</si>
  <si>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</si>
  <si>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</si>
  <si>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</si>
  <si>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</si>
  <si>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</si>
  <si>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</si>
  <si>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</si>
  <si>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</si>
  <si>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</si>
  <si>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</si>
  <si>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</si>
  <si>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</si>
  <si>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</si>
  <si>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</si>
  <si>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</si>
  <si>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</si>
  <si>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</si>
  <si>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</si>
  <si>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</si>
  <si>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</si>
  <si>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</si>
  <si>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</si>
  <si>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</si>
  <si>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</si>
  <si>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</si>
  <si>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</si>
  <si>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</si>
  <si>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</si>
  <si>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</si>
  <si>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</si>
  <si>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</si>
  <si>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</si>
  <si>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</si>
  <si>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</si>
  <si>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</si>
  <si>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</si>
  <si>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</si>
  <si>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</si>
  <si>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</si>
  <si>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</si>
  <si>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</si>
  <si>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</si>
  <si>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</si>
  <si>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</si>
  <si>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</si>
  <si>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</si>
  <si>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</si>
  <si>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</si>
  <si>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</si>
  <si>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</si>
  <si>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</si>
  <si>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</si>
  <si>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</si>
  <si>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</si>
  <si>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</si>
  <si>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</si>
  <si>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</si>
  <si>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</si>
  <si>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</si>
  <si>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</si>
  <si>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</si>
  <si>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</si>
  <si>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</si>
  <si>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</si>
  <si>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</si>
  <si>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</si>
  <si>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</si>
  <si>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</si>
  <si>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</si>
  <si>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</si>
  <si>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</si>
  <si>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</si>
  <si>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</si>
  <si>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</si>
  <si>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</si>
  <si>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</si>
  <si>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</si>
  <si>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</si>
  <si>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</si>
  <si>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</si>
  <si>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</si>
  <si>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</si>
  <si>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</si>
  <si>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</si>
  <si>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</si>
  <si>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</si>
  <si>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</si>
  <si>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</si>
  <si>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</si>
  <si>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</si>
  <si>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</si>
  <si>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</si>
  <si>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</si>
  <si>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</si>
  <si>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</si>
  <si>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</si>
  <si>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</si>
  <si>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</si>
  <si>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</si>
  <si>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</si>
  <si>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</si>
  <si>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</si>
  <si>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</si>
  <si>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</si>
  <si>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</si>
  <si>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</si>
  <si>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</si>
  <si>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</si>
  <si>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</si>
  <si>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</si>
  <si>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</si>
  <si>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</si>
  <si>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</si>
  <si>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</si>
  <si>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</si>
  <si>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</si>
  <si>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</si>
  <si>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</si>
  <si>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</si>
  <si>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</si>
  <si>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</si>
  <si>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</si>
  <si>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</si>
  <si>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</si>
  <si>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</si>
  <si>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</si>
  <si>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</si>
  <si>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</si>
  <si>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</si>
  <si>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</si>
  <si>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</si>
  <si>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</si>
  <si>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</si>
  <si>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</si>
  <si>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</si>
  <si>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</si>
  <si>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</si>
  <si>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</si>
  <si>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</si>
  <si>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</si>
  <si>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</si>
  <si>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</si>
  <si>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</si>
  <si>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</si>
  <si>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</si>
  <si>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</si>
  <si>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</si>
  <si>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</si>
  <si>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</si>
  <si>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</si>
  <si>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</si>
  <si>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</si>
  <si>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</si>
  <si>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</si>
  <si>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</si>
  <si>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</si>
  <si>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</si>
  <si>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</si>
  <si>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</si>
  <si>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</si>
  <si>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</si>
  <si>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</si>
  <si>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</si>
  <si>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</si>
  <si>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</si>
  <si>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</si>
  <si>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</si>
  <si>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</si>
  <si>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</si>
  <si>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</si>
  <si>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</si>
  <si>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</si>
  <si>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</si>
  <si>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</si>
  <si>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</si>
  <si>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</si>
  <si>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</si>
  <si>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</si>
  <si>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</si>
  <si>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</si>
  <si>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</si>
  <si>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</si>
  <si>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</si>
  <si>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</si>
  <si>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</si>
  <si>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</si>
  <si>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</si>
  <si>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</si>
  <si>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</si>
  <si>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</si>
  <si>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</si>
  <si>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</si>
  <si>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</si>
  <si>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</si>
  <si>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</si>
  <si>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</si>
  <si>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</si>
  <si>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</si>
  <si>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</si>
  <si>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</si>
  <si>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</si>
  <si>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</si>
  <si>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</si>
  <si>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</si>
  <si>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</si>
  <si>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</si>
  <si>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</si>
  <si>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</si>
  <si>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</si>
  <si>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</si>
  <si>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</si>
  <si>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</si>
  <si>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</si>
  <si>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</si>
  <si>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</si>
  <si>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</si>
  <si>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</si>
  <si>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</si>
  <si>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</si>
  <si>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</si>
  <si>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</si>
  <si>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</si>
  <si>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</si>
  <si>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</si>
  <si>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</si>
  <si>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</si>
  <si>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</si>
  <si>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</si>
  <si>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</si>
  <si>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</si>
  <si>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</si>
  <si>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</si>
  <si>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</si>
  <si>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</si>
  <si>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</si>
  <si>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</si>
  <si>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</si>
  <si>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</si>
  <si>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</si>
  <si>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</si>
  <si>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</si>
  <si>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</si>
  <si>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</si>
  <si>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</si>
  <si>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</si>
  <si>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</si>
  <si>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</si>
  <si>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</si>
  <si>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</si>
  <si>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</si>
  <si>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</si>
  <si>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</si>
  <si>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</si>
  <si>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</si>
  <si>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</si>
  <si>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</si>
  <si>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</si>
  <si>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</si>
  <si>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</si>
  <si>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</si>
  <si>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</si>
  <si>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</si>
  <si>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</si>
  <si>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</si>
  <si>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</si>
  <si>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</si>
  <si>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</si>
  <si>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</si>
  <si>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</si>
  <si>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</si>
  <si>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</si>
  <si>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</si>
  <si>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</si>
  <si>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</si>
  <si>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</si>
  <si>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</si>
  <si>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</si>
  <si>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</si>
  <si>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</si>
  <si>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</si>
  <si>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</si>
  <si>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</si>
  <si>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</si>
  <si>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</si>
  <si>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</si>
  <si>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</si>
  <si>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</si>
  <si>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</si>
  <si>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</si>
  <si>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</si>
  <si>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</si>
  <si>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</si>
  <si>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</si>
  <si>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</si>
  <si>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</si>
  <si>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</si>
  <si>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</si>
  <si>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</si>
  <si>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</si>
  <si>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</si>
  <si>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</si>
  <si>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</si>
  <si>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</si>
  <si>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</si>
  <si>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</si>
  <si>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</si>
  <si>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</si>
  <si>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</si>
  <si>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</si>
  <si>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</si>
  <si>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</si>
  <si>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</si>
  <si>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</si>
  <si>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</si>
  <si>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</si>
  <si>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</si>
  <si>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</si>
  <si>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</si>
  <si>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</si>
  <si>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</si>
  <si>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</si>
  <si>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</si>
  <si>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</si>
  <si>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</si>
  <si>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</si>
  <si>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</si>
  <si>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</si>
  <si>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</si>
  <si>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</si>
  <si>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</si>
  <si>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</si>
  <si>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</si>
  <si>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</si>
  <si>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</si>
  <si>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</si>
  <si>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</si>
  <si>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</si>
  <si>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</si>
  <si>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</si>
  <si>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</si>
  <si>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</si>
  <si>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</si>
  <si>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</si>
  <si>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</si>
  <si>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</si>
  <si>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</si>
  <si>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</si>
  <si>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</si>
  <si>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</si>
  <si>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</si>
  <si>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</si>
  <si>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</si>
  <si>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</si>
  <si>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</si>
  <si>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</si>
  <si>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</si>
  <si>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</si>
  <si>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</si>
  <si>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</si>
  <si>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</si>
  <si>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</si>
  <si>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</si>
  <si>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</si>
  <si>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</si>
  <si>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</si>
  <si>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</si>
  <si>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</si>
  <si>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</si>
  <si>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</si>
  <si>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</si>
  <si>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</si>
  <si>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</si>
  <si>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</si>
  <si>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</si>
  <si>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</si>
  <si>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</si>
  <si>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</si>
  <si>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</si>
  <si>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</si>
  <si>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</si>
  <si>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</si>
  <si>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</si>
  <si>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</si>
  <si>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</si>
  <si>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</si>
  <si>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</si>
  <si>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</si>
  <si>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</si>
  <si>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</si>
  <si>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</si>
  <si>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</si>
  <si>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</si>
  <si>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</si>
  <si>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</si>
  <si>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</si>
  <si>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</si>
  <si>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</si>
  <si>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</si>
  <si>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</si>
  <si>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</si>
  <si>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</si>
  <si>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</si>
  <si>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</si>
  <si>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</si>
  <si>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</si>
  <si>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</si>
  <si>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</si>
  <si>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</si>
  <si>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</si>
  <si>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</si>
  <si>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</si>
  <si>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</si>
  <si>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</si>
  <si>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</si>
  <si>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</si>
  <si>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</si>
  <si>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</si>
  <si>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</si>
  <si>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</si>
  <si>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</si>
  <si>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</si>
  <si>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</si>
  <si>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</si>
  <si>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</si>
  <si>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</si>
  <si>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</si>
  <si>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</si>
  <si>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</si>
  <si>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</si>
  <si>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</si>
  <si>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</si>
  <si>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</si>
  <si>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</si>
  <si>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</si>
  <si>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</si>
  <si>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</si>
  <si>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</si>
  <si>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</si>
  <si>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</si>
  <si>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</si>
  <si>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</si>
  <si>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</si>
  <si>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</si>
  <si>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</si>
  <si>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</si>
  <si>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</si>
  <si>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</si>
  <si>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</si>
  <si>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</si>
  <si>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</si>
  <si>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</si>
  <si>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</si>
  <si>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</si>
  <si>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</si>
  <si>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</si>
  <si>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</si>
  <si>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</si>
  <si>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</si>
  <si>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</si>
  <si>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</si>
  <si>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</si>
  <si>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</si>
  <si>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</si>
  <si>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</si>
  <si>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</si>
  <si>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</si>
  <si>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</si>
  <si>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</si>
  <si>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</si>
  <si>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</si>
  <si>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</si>
  <si>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</si>
  <si>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</si>
  <si>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</si>
  <si>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</si>
  <si>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</si>
  <si>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</si>
  <si>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</si>
  <si>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</si>
  <si>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</si>
  <si>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</si>
  <si>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</si>
  <si>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</si>
  <si>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</si>
  <si>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</si>
  <si>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</si>
  <si>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</si>
  <si>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</si>
  <si>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</si>
  <si>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</si>
  <si>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</si>
  <si>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</si>
  <si>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</si>
  <si>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</si>
  <si>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</si>
  <si>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</si>
  <si>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</si>
  <si>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</si>
  <si>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</si>
  <si>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</si>
  <si>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</si>
  <si>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</si>
  <si>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</si>
  <si>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</si>
  <si>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</si>
  <si>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</si>
  <si>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</si>
  <si>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</si>
  <si>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</si>
  <si>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</si>
  <si>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</si>
  <si>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</si>
  <si>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</si>
  <si>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</si>
  <si>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</si>
  <si>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</si>
  <si>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</si>
  <si>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</si>
  <si>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</si>
  <si>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</si>
  <si>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</si>
  <si>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</si>
  <si>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</si>
  <si>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</si>
  <si>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</si>
  <si>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</si>
  <si>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</si>
  <si>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</si>
  <si>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</si>
  <si>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</si>
  <si>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</si>
  <si>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</si>
  <si>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</si>
  <si>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</si>
  <si>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</si>
  <si>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</si>
  <si>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</si>
  <si>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</si>
  <si>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</si>
  <si>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</si>
  <si>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</si>
  <si>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</si>
  <si>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</si>
  <si>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</si>
  <si>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</si>
  <si>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</si>
  <si>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</si>
  <si>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</si>
  <si>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</si>
  <si>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</si>
  <si>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</si>
  <si>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</si>
  <si>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</si>
  <si>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</si>
  <si>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</si>
  <si>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</si>
  <si>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</si>
  <si>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</si>
  <si>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</si>
  <si>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</si>
  <si>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</si>
  <si>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</si>
  <si>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</si>
  <si>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</si>
  <si>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</si>
  <si>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</si>
  <si>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</si>
  <si>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</si>
  <si>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</si>
  <si>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</si>
  <si>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</si>
  <si>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</si>
  <si>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</si>
  <si>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</si>
  <si>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</si>
  <si>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</si>
  <si>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</si>
  <si>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</si>
  <si>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</si>
  <si>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</si>
  <si>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</si>
  <si>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</si>
  <si>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</si>
  <si>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</si>
  <si>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</si>
  <si>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</si>
  <si>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</si>
  <si>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</si>
  <si>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</si>
  <si>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</si>
  <si>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</si>
  <si>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</si>
  <si>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</si>
  <si>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</si>
  <si>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</si>
  <si>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</si>
  <si>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</si>
  <si>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</si>
  <si>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</si>
  <si>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</si>
  <si>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</si>
  <si>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</si>
  <si>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</si>
  <si>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</si>
  <si>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</si>
  <si>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</si>
  <si>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</si>
  <si>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</si>
  <si>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</si>
  <si>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</si>
  <si>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</si>
  <si>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</si>
  <si>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</si>
  <si>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</si>
  <si>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</si>
  <si>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</si>
  <si>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</si>
  <si>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</si>
  <si>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</si>
  <si>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</si>
  <si>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</si>
  <si>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</si>
  <si>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</si>
  <si>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</si>
  <si>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</si>
  <si>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</si>
  <si>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</si>
  <si>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</si>
  <si>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</si>
  <si>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</si>
  <si>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</si>
  <si>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</si>
  <si>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</si>
  <si>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</si>
  <si>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</si>
  <si>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</si>
  <si>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</si>
  <si>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</si>
  <si>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</si>
  <si>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</si>
  <si>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</si>
  <si>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</si>
  <si>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</si>
  <si>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</si>
  <si>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</si>
  <si>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</si>
  <si>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</si>
  <si>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</si>
  <si>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</si>
  <si>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</si>
  <si>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</si>
  <si>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</si>
  <si>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</si>
  <si>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</si>
  <si>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</si>
  <si>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</si>
  <si>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</si>
  <si>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</si>
  <si>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</si>
  <si>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</si>
  <si>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</si>
  <si>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</si>
  <si>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</si>
  <si>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</si>
  <si>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</si>
  <si>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</si>
  <si>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</si>
  <si>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</si>
  <si>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</si>
  <si>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</si>
  <si>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</si>
  <si>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</si>
  <si>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</si>
  <si>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</si>
  <si>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</si>
  <si>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</si>
  <si>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</si>
  <si>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</si>
  <si>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</si>
  <si>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</si>
  <si>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</si>
  <si>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</si>
  <si>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</si>
  <si>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</si>
  <si>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</si>
  <si>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</si>
  <si>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</si>
  <si>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</si>
  <si>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</si>
  <si>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</si>
  <si>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</si>
  <si>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</si>
  <si>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</si>
  <si>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</si>
  <si>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</si>
  <si>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</si>
  <si>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</si>
  <si>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</si>
  <si>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</si>
  <si>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</si>
  <si>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</si>
  <si>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</si>
  <si>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</si>
  <si>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</si>
  <si>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</si>
  <si>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</si>
  <si>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</si>
  <si>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</si>
  <si>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</si>
  <si>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</si>
  <si>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</si>
  <si>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</si>
  <si>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</si>
  <si>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</si>
  <si>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</si>
  <si>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</si>
  <si>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</si>
  <si>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</si>
  <si>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</si>
  <si>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</si>
  <si>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</si>
  <si>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</si>
  <si>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</si>
  <si>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</si>
  <si>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</si>
  <si>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</si>
  <si>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</si>
  <si>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</si>
  <si>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</si>
  <si>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</si>
  <si>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</si>
  <si>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</si>
  <si>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</si>
  <si>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</si>
  <si>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</si>
  <si>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</si>
  <si>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</si>
  <si>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</si>
  <si>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</si>
  <si>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</si>
  <si>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</si>
  <si>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</si>
  <si>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</si>
  <si>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</si>
  <si>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</si>
  <si>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</si>
  <si>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</si>
  <si>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</si>
  <si>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</si>
  <si>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</si>
  <si>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</si>
  <si>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</si>
  <si>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</si>
  <si>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</si>
  <si>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</si>
  <si>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</si>
  <si>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</si>
  <si>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</si>
  <si>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</si>
  <si>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</si>
  <si>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</si>
  <si>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</si>
  <si>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</si>
  <si>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</si>
  <si>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</si>
  <si>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</si>
  <si>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</si>
  <si>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</si>
  <si>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</si>
  <si>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</si>
  <si>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</si>
  <si>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</si>
  <si>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</si>
  <si>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</si>
  <si>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</si>
  <si>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</si>
  <si>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</si>
  <si>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</si>
  <si>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</si>
  <si>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</si>
  <si>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</si>
  <si>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</si>
  <si>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</si>
  <si>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</si>
  <si>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</si>
  <si>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</si>
  <si>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</si>
  <si>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</si>
  <si>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</si>
  <si>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</si>
  <si>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</si>
  <si>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</si>
  <si>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</si>
  <si>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</si>
  <si>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</si>
  <si>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</si>
  <si>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</si>
  <si>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</si>
  <si>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</si>
  <si>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</si>
  <si>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</si>
  <si>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</si>
  <si>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</si>
  <si>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</si>
  <si>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</si>
  <si>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</si>
  <si>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</si>
  <si>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</si>
  <si>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</si>
  <si>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</si>
  <si>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</si>
  <si>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</si>
  <si>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</si>
  <si>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</si>
  <si>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</si>
  <si>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</si>
  <si>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</si>
  <si>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</si>
  <si>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</si>
  <si>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</si>
  <si>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</si>
  <si>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</si>
  <si>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</si>
  <si>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</si>
  <si>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</si>
  <si>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</si>
  <si>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</si>
  <si>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</si>
  <si>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</si>
  <si>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</si>
  <si>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</si>
  <si>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</si>
  <si>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</si>
  <si>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</si>
  <si>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</si>
  <si>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</si>
  <si>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</si>
  <si>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</si>
  <si>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</si>
  <si>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</si>
  <si>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</si>
  <si>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</si>
  <si>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</si>
  <si>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</si>
  <si>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</si>
  <si>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</si>
  <si>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</si>
  <si>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</si>
  <si>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</si>
  <si>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</si>
  <si>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</si>
  <si>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</si>
  <si>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</si>
  <si>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</si>
  <si>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</si>
  <si>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</si>
  <si>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</si>
  <si>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</si>
  <si>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</si>
  <si>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</si>
  <si>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</si>
  <si>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</si>
  <si>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</si>
  <si>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</si>
  <si>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</si>
  <si>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</si>
  <si>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</si>
  <si>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</si>
  <si>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</si>
  <si>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</si>
  <si>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</si>
  <si>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</si>
  <si>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</si>
  <si>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</si>
  <si>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</si>
  <si>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</si>
  <si>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</si>
  <si>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</si>
  <si>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</si>
  <si>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</si>
  <si>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</si>
  <si>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</si>
  <si>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</si>
  <si>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</si>
  <si>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</si>
  <si>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</si>
  <si>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</si>
  <si>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</si>
  <si>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</si>
  <si>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</si>
  <si>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</si>
  <si>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</si>
  <si>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</si>
  <si>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</si>
  <si>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</si>
  <si>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</si>
  <si>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</si>
  <si>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</si>
  <si>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</si>
  <si>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</si>
  <si>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</si>
  <si>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</si>
  <si>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</si>
  <si>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</si>
  <si>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</si>
  <si>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</si>
  <si>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</si>
  <si>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</si>
  <si>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</si>
  <si>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</si>
  <si>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</si>
  <si>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</si>
  <si>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</si>
  <si>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</si>
  <si>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</si>
  <si>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</si>
  <si>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</si>
  <si>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</si>
  <si>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</si>
  <si>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</si>
  <si>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</si>
  <si>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</si>
  <si>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</si>
  <si>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</si>
  <si>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</si>
  <si>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</si>
  <si>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</si>
  <si>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</si>
  <si>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</si>
  <si>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</si>
  <si>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</si>
  <si>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</si>
  <si>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</si>
  <si>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</si>
  <si>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</si>
  <si>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</si>
  <si>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</si>
  <si>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</si>
  <si>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</si>
  <si>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</si>
  <si>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</si>
  <si>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</si>
  <si>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</si>
  <si>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</si>
  <si>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</si>
  <si>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</si>
  <si>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</si>
  <si>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</si>
  <si>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</si>
  <si>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</si>
  <si>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</si>
  <si>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</si>
  <si>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</si>
  <si>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</si>
  <si>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</si>
  <si>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</si>
  <si>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</si>
  <si>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</si>
  <si>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</si>
  <si>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</si>
  <si>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</si>
  <si>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</si>
  <si>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</si>
  <si>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</si>
  <si>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</si>
  <si>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</si>
  <si>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</si>
  <si>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</si>
  <si>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</si>
  <si>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</si>
  <si>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</si>
  <si>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</si>
  <si>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</si>
  <si>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</si>
  <si>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</si>
  <si>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</si>
  <si>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</si>
  <si>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</si>
  <si>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</si>
  <si>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</si>
  <si>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</si>
  <si>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</si>
  <si>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</si>
  <si>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</si>
  <si>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</si>
  <si>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</si>
  <si>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</si>
  <si>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</si>
  <si>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</si>
  <si>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</si>
  <si>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</si>
  <si>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</si>
  <si>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</si>
  <si>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</si>
  <si>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</si>
  <si>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</si>
  <si>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</si>
  <si>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</si>
  <si>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</si>
  <si>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</si>
  <si>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</si>
  <si>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</si>
  <si>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</si>
  <si>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</si>
  <si>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</si>
  <si>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</si>
  <si>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</si>
  <si>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</si>
  <si>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</si>
  <si>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</si>
  <si>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</si>
  <si>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</si>
  <si>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</si>
  <si>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</si>
  <si>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</si>
  <si>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</si>
  <si>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</si>
  <si>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</si>
  <si>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</si>
  <si>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</si>
  <si>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</si>
  <si>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</si>
  <si>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</si>
  <si>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</si>
  <si>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</si>
  <si>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</si>
  <si>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</si>
  <si>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</si>
  <si>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</si>
  <si>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</si>
  <si>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</si>
  <si>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</si>
  <si>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</si>
  <si>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</si>
  <si>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</si>
  <si>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</si>
  <si>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</si>
  <si>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</si>
  <si>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</si>
  <si>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</si>
  <si>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</si>
  <si>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</si>
  <si>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</si>
  <si>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</si>
  <si>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</si>
  <si>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</si>
  <si>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</si>
  <si>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</si>
  <si>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</si>
  <si>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</si>
  <si>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</si>
  <si>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</si>
  <si>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</si>
  <si>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</si>
  <si>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</si>
  <si>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</si>
  <si>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</si>
  <si>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</si>
  <si>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</si>
  <si>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</si>
  <si>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</si>
  <si>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</si>
  <si>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</si>
  <si>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</si>
  <si>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</si>
  <si>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</si>
  <si>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</si>
  <si>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</si>
  <si>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</si>
  <si>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</si>
  <si>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</si>
  <si>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</si>
  <si>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</si>
  <si>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</si>
  <si>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</si>
  <si>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</si>
  <si>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</si>
  <si>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</si>
  <si>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</si>
  <si>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</si>
  <si>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</si>
  <si>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</si>
  <si>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</si>
  <si>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</si>
  <si>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</si>
  <si>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</si>
  <si>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</si>
  <si>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</si>
  <si>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</si>
  <si>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</si>
  <si>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</si>
  <si>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</si>
  <si>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</si>
  <si>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</si>
  <si>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</si>
  <si>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</si>
  <si>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</si>
  <si>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</si>
  <si>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</si>
  <si>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</si>
  <si>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</si>
  <si>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</si>
  <si>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</si>
  <si>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</si>
  <si>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</si>
  <si>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</si>
  <si>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</si>
  <si>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</si>
  <si>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</si>
  <si>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</si>
  <si>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</si>
  <si>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</si>
  <si>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</si>
  <si>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</si>
  <si>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</si>
  <si>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</si>
  <si>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</si>
  <si>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</si>
  <si>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</si>
  <si>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</si>
  <si>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</si>
  <si>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</si>
  <si>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</si>
  <si>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</si>
  <si>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</si>
  <si>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</si>
  <si>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</si>
  <si>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</si>
  <si>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</si>
  <si>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</si>
  <si>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</si>
  <si>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</si>
  <si>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</si>
  <si>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</si>
  <si>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</si>
  <si>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</si>
  <si>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</si>
  <si>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</si>
  <si>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</si>
  <si>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</si>
  <si>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</si>
  <si>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</si>
  <si>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</si>
  <si>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</si>
  <si>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</si>
  <si>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</si>
  <si>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</si>
  <si>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</si>
  <si>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</si>
  <si>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</si>
  <si>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</si>
  <si>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</si>
  <si>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</si>
  <si>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</si>
  <si>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</si>
  <si>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</si>
  <si>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</si>
  <si>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</si>
  <si>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</si>
  <si>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</si>
  <si>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</si>
  <si>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</si>
  <si>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</si>
  <si>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</si>
  <si>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</si>
  <si>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</si>
  <si>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</si>
  <si>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</si>
  <si>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</si>
  <si>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</si>
  <si>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</si>
  <si>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</si>
  <si>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</si>
  <si>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</si>
  <si>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</si>
  <si>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</si>
  <si>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</si>
  <si>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</si>
  <si>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</si>
  <si>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</si>
  <si>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</si>
  <si>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</si>
  <si>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</si>
  <si>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</si>
  <si>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</si>
  <si>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</si>
  <si>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</si>
  <si>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</si>
  <si>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</si>
  <si>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</si>
  <si>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</si>
  <si>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</si>
  <si>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</si>
  <si>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</si>
  <si>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</si>
  <si>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</si>
  <si>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</si>
  <si>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</si>
  <si>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</si>
  <si>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</si>
  <si>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</si>
  <si>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</si>
  <si>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</si>
  <si>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</si>
  <si>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</si>
  <si>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</si>
  <si>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</si>
  <si>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</si>
  <si>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</si>
  <si>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</si>
  <si>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</si>
  <si>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</si>
  <si>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</si>
  <si>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</si>
  <si>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</si>
  <si>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</si>
  <si>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</si>
  <si>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</si>
  <si>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</si>
  <si>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</si>
  <si>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</si>
  <si>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</si>
  <si>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</si>
  <si>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</si>
  <si>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</si>
  <si>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</si>
  <si>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</si>
  <si>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</si>
  <si>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</si>
  <si>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</si>
  <si>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</si>
  <si>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</si>
  <si>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</si>
  <si>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</si>
  <si>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</si>
  <si>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</si>
  <si>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</si>
  <si>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</si>
  <si>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</si>
  <si>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</si>
  <si>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</si>
  <si>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</si>
  <si>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</si>
  <si>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</si>
  <si>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</si>
  <si>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</si>
  <si>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</si>
  <si>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</si>
  <si>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</si>
  <si>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</si>
  <si>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</si>
  <si>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</si>
  <si>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</si>
  <si>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</si>
  <si>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</si>
  <si>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</si>
  <si>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</si>
  <si>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</si>
  <si>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</si>
  <si>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</si>
  <si>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</si>
  <si>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</si>
  <si>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</si>
  <si>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</si>
  <si>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</si>
  <si>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</si>
  <si>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</si>
  <si>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</si>
  <si>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</si>
  <si>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</si>
  <si>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</si>
  <si>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</si>
  <si>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</si>
  <si>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</si>
  <si>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</si>
  <si>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</si>
  <si>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</si>
  <si>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</si>
  <si>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</si>
  <si>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</si>
  <si>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</si>
  <si>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</si>
  <si>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</si>
  <si>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</si>
  <si>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</si>
  <si>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</si>
  <si>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</si>
  <si>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</si>
  <si>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</si>
  <si>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</si>
  <si>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</si>
  <si>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</si>
  <si>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</si>
  <si>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</si>
  <si>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</si>
  <si>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</si>
  <si>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</si>
  <si>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</si>
  <si>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</si>
  <si>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</si>
  <si>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</si>
  <si>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</si>
  <si>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</si>
  <si>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</si>
  <si>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</si>
  <si>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</si>
  <si>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</si>
  <si>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</si>
  <si>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</si>
  <si>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</si>
  <si>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</si>
  <si>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</si>
  <si>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</si>
  <si>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</si>
  <si>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</si>
  <si>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</si>
  <si>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</si>
  <si>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</si>
  <si>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</si>
  <si>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</si>
  <si>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</si>
  <si>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</si>
  <si>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</si>
  <si>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</si>
  <si>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</si>
  <si>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</si>
  <si>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</si>
  <si>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</si>
  <si>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</si>
  <si>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</si>
  <si>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</si>
  <si>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</si>
  <si>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</si>
  <si>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</si>
  <si>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</si>
  <si>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</si>
  <si>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</si>
  <si>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</si>
  <si>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</si>
  <si>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</si>
  <si>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</si>
  <si>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</si>
  <si>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</si>
  <si>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</si>
  <si>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</si>
  <si>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</si>
  <si>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</si>
  <si>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</si>
  <si>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</si>
  <si>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</si>
  <si>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</si>
  <si>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</si>
  <si>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</si>
  <si>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</si>
  <si>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</si>
  <si>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</si>
  <si>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</si>
  <si>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</si>
  <si>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</si>
  <si>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</si>
  <si>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</si>
  <si>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</si>
  <si>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</si>
  <si>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</si>
  <si>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</si>
  <si>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</si>
  <si>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</si>
  <si>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</si>
  <si>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</si>
  <si>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</si>
  <si>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</si>
  <si>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</si>
  <si>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</si>
  <si>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</si>
  <si>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</si>
  <si>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</si>
  <si>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</si>
  <si>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</si>
  <si>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</si>
  <si>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</si>
  <si>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</si>
  <si>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</si>
  <si>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</si>
  <si>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</si>
  <si>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</si>
  <si>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</si>
  <si>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</si>
  <si>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</si>
  <si>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</si>
  <si>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</si>
  <si>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</si>
  <si>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</si>
  <si>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</si>
  <si>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</si>
  <si>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</si>
  <si>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</si>
  <si>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</si>
  <si>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</si>
  <si>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</si>
  <si>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</si>
  <si>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</si>
  <si>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</si>
  <si>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</si>
  <si>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</si>
  <si>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</si>
  <si>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</si>
  <si>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</si>
  <si>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</si>
  <si>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</si>
  <si>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</si>
  <si>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</si>
  <si>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</si>
  <si>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</si>
  <si>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</si>
  <si>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</si>
  <si>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</si>
  <si>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</si>
  <si>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</si>
  <si>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</si>
  <si>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</si>
  <si>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</si>
  <si>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</si>
  <si>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</si>
  <si>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</si>
  <si>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</si>
  <si>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</si>
  <si>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</si>
  <si>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</si>
  <si>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</si>
  <si>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</si>
  <si>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</si>
  <si>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</si>
  <si>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</si>
  <si>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</si>
  <si>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</si>
  <si>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</si>
  <si>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</si>
  <si>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</si>
  <si>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</si>
  <si>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</si>
  <si>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</si>
  <si>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</si>
  <si>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</si>
  <si>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</si>
  <si>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</si>
  <si>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</si>
  <si>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</si>
  <si>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</si>
  <si>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</si>
  <si>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</si>
  <si>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</si>
  <si>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</si>
  <si>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</si>
  <si>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</si>
  <si>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</si>
  <si>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</si>
  <si>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</si>
  <si>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</si>
  <si>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</si>
  <si>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</si>
  <si>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</si>
  <si>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</si>
  <si>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</si>
  <si>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</si>
  <si>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</si>
  <si>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</si>
  <si>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</si>
  <si>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</si>
  <si>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</si>
  <si>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</si>
  <si>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</si>
  <si>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</si>
  <si>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</si>
  <si>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</si>
  <si>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</si>
  <si>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</si>
  <si>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</si>
  <si>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</si>
  <si>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</si>
  <si>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</si>
  <si>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</si>
  <si>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</si>
  <si>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</si>
  <si>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</si>
  <si>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</si>
  <si>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</si>
  <si>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</si>
  <si>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</si>
  <si>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</si>
  <si>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</si>
  <si>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</si>
  <si>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</si>
  <si>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</si>
  <si>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</si>
  <si>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</si>
  <si>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</si>
  <si>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</si>
  <si>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</si>
  <si>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</si>
  <si>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</si>
  <si>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</si>
  <si>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</si>
  <si>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</si>
  <si>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</si>
  <si>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</si>
  <si>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</si>
  <si>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</si>
  <si>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</si>
  <si>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</si>
  <si>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</si>
  <si>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</si>
  <si>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</si>
  <si>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</si>
  <si>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</si>
  <si>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</si>
  <si>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</si>
  <si>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</si>
  <si>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</si>
  <si>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</si>
  <si>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</si>
  <si>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</si>
  <si>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</si>
  <si>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</si>
  <si>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</si>
  <si>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</si>
  <si>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</si>
  <si>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</si>
  <si>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</si>
  <si>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</si>
  <si>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</si>
  <si>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</si>
  <si>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</si>
  <si>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</si>
  <si>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</si>
  <si>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</si>
  <si>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</si>
  <si>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</si>
  <si>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</si>
  <si>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</si>
  <si>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</si>
  <si>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</si>
  <si>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</si>
  <si>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</si>
  <si>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</si>
  <si>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</si>
  <si>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</si>
  <si>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</si>
  <si>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</si>
  <si>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</si>
  <si>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</si>
  <si>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</si>
  <si>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</si>
  <si>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</si>
  <si>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</si>
  <si>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</si>
  <si>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</si>
  <si>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</si>
  <si>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</si>
  <si>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</si>
  <si>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</si>
  <si>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</si>
  <si>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</si>
  <si>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</si>
  <si>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</si>
  <si>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</si>
  <si>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</si>
  <si>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</si>
  <si>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</si>
  <si>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</si>
  <si>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</si>
  <si>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</si>
  <si>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</si>
  <si>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</si>
  <si>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</si>
  <si>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</si>
  <si>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</si>
  <si>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</si>
  <si>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</si>
  <si>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</si>
  <si>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</si>
  <si>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</si>
  <si>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</si>
  <si>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</si>
  <si>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</si>
  <si>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</si>
  <si>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</si>
  <si>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</si>
  <si>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</si>
  <si>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</si>
  <si>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</si>
  <si>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</si>
  <si>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</si>
  <si>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</si>
  <si>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</si>
  <si>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</si>
  <si>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</si>
  <si>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</si>
  <si>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</si>
  <si>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</si>
  <si>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</si>
  <si>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</si>
  <si>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</si>
  <si>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</si>
  <si>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</si>
  <si>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</si>
  <si>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</si>
  <si>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</si>
  <si>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</si>
  <si>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</si>
  <si>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</si>
  <si>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</si>
  <si>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</si>
  <si>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</si>
  <si>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</si>
  <si>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</si>
  <si>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</si>
  <si>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</si>
  <si>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</si>
  <si>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</si>
  <si>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</si>
  <si>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</si>
  <si>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</si>
  <si>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</si>
  <si>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</si>
  <si>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</si>
  <si>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</si>
  <si>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</si>
  <si>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</si>
  <si>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</si>
  <si>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</si>
  <si>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</si>
  <si>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</si>
  <si>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</si>
  <si>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</si>
  <si>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</si>
  <si>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</si>
  <si>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</si>
  <si>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</si>
  <si>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</si>
  <si>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</si>
  <si>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</si>
  <si>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</si>
  <si>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</si>
  <si>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</si>
  <si>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</si>
  <si>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</si>
  <si>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</si>
  <si>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</si>
  <si>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</si>
  <si>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</si>
  <si>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</si>
  <si>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</si>
  <si>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</si>
  <si>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</si>
  <si>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</si>
  <si>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</si>
  <si>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</si>
  <si>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</si>
  <si>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</si>
  <si>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</si>
  <si>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</si>
  <si>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</si>
  <si>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</si>
  <si>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</si>
  <si>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</si>
  <si>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</si>
  <si>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</si>
  <si>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</si>
  <si>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</si>
  <si>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</si>
  <si>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</si>
  <si>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</si>
  <si>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</si>
  <si>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</si>
  <si>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</si>
  <si>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</si>
  <si>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</si>
  <si>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</si>
  <si>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</si>
  <si>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</si>
  <si>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</si>
  <si>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</si>
  <si>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</si>
  <si>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</si>
  <si>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</si>
  <si>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</si>
  <si>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</si>
  <si>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</si>
  <si>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</si>
  <si>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</si>
  <si>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</si>
  <si>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</si>
  <si>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</si>
  <si>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</si>
  <si>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</si>
  <si>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</si>
  <si>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</si>
  <si>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</si>
  <si>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</si>
  <si>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</si>
  <si>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</si>
  <si>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</si>
  <si>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</si>
  <si>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</si>
  <si>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</si>
  <si>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</si>
  <si>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</si>
  <si>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</si>
  <si>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</si>
  <si>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</si>
  <si>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</si>
  <si>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</si>
  <si>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</si>
  <si>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</si>
  <si>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</si>
  <si>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</si>
  <si>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</si>
  <si>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</si>
  <si>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</si>
  <si>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</si>
  <si>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</si>
  <si>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</si>
  <si>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</si>
  <si>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</si>
  <si>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</si>
  <si>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</si>
  <si>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</si>
  <si>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</si>
  <si>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</si>
  <si>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</si>
  <si>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</si>
  <si>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</si>
  <si>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</si>
  <si>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</si>
  <si>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</si>
  <si>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</si>
  <si>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</si>
  <si>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</si>
  <si>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</si>
  <si>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</si>
  <si>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</si>
  <si>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</si>
  <si>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</si>
  <si>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</si>
  <si>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</si>
  <si>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</si>
  <si>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</si>
  <si>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</si>
  <si>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</si>
  <si>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</si>
  <si>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</si>
  <si>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</si>
  <si>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</si>
  <si>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</si>
  <si>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</si>
  <si>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</si>
  <si>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</si>
  <si>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</si>
  <si>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</si>
  <si>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</si>
  <si>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</si>
  <si>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</si>
  <si>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</si>
  <si>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</si>
  <si>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</si>
  <si>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</si>
  <si>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</si>
  <si>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</si>
  <si>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</si>
  <si>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</si>
  <si>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</si>
  <si>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</si>
  <si>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</si>
  <si>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</si>
  <si>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</si>
  <si>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</si>
  <si>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</si>
  <si>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</si>
  <si>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</si>
  <si>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</si>
  <si>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</si>
  <si>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</si>
  <si>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</si>
  <si>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</si>
  <si>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</si>
  <si>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</si>
  <si>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</si>
  <si>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</si>
  <si>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</si>
  <si>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</si>
  <si>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</si>
  <si>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</si>
  <si>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</si>
  <si>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</si>
  <si>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</si>
  <si>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</si>
  <si>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</si>
  <si>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</si>
  <si>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</si>
  <si>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</si>
  <si>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</si>
  <si>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</si>
  <si>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</si>
  <si>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</si>
  <si>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</si>
  <si>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</si>
  <si>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</si>
  <si>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</si>
  <si>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</si>
  <si>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</si>
  <si>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</si>
  <si>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</si>
  <si>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</si>
  <si>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</si>
  <si>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</si>
  <si>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</si>
  <si>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</si>
  <si>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</si>
  <si>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</si>
  <si>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</si>
  <si>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</si>
  <si>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</si>
  <si>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</si>
  <si>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</si>
  <si>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</si>
  <si>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</si>
  <si>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</si>
  <si>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</si>
  <si>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</si>
  <si>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</si>
  <si>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</si>
  <si>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</si>
  <si>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</si>
  <si>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</si>
  <si>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</si>
  <si>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</si>
  <si>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</si>
  <si>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</si>
  <si>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</si>
  <si>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</si>
  <si>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</si>
  <si>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</si>
  <si>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</si>
  <si>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</si>
  <si>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</si>
  <si>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</si>
  <si>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</si>
  <si>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</si>
  <si>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</si>
  <si>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</si>
  <si>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</si>
  <si>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</si>
  <si>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</si>
  <si>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</si>
  <si>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</si>
  <si>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</si>
  <si>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</si>
  <si>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</si>
  <si>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</si>
  <si>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</si>
  <si>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</si>
  <si>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</si>
  <si>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</si>
  <si>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</si>
  <si>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</si>
  <si>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</si>
  <si>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</si>
  <si>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</si>
  <si>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</si>
  <si>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</si>
  <si>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</si>
  <si>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</si>
  <si>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</si>
  <si>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</si>
  <si>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</si>
  <si>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</si>
  <si>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</si>
  <si>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</si>
  <si>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</si>
  <si>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</si>
  <si>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</si>
  <si>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</si>
  <si>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</si>
  <si>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</si>
  <si>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</si>
  <si>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</si>
  <si>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</si>
  <si>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</si>
  <si>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</si>
  <si>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</si>
  <si>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</si>
  <si>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</si>
  <si>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</si>
  <si>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</si>
  <si>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</si>
  <si>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</si>
  <si>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</si>
  <si>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</si>
  <si>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</si>
  <si>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</si>
  <si>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</si>
  <si>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</si>
  <si>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</si>
  <si>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</si>
  <si>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</si>
  <si>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</si>
  <si>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</si>
  <si>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</si>
  <si>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</si>
  <si>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</si>
  <si>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</si>
  <si>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</si>
  <si>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</si>
  <si>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</si>
  <si>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</si>
  <si>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</si>
  <si>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</si>
  <si>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</si>
  <si>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</si>
  <si>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</si>
  <si>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</si>
  <si>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</si>
  <si>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</si>
  <si>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</si>
  <si>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</si>
  <si>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</si>
  <si>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</si>
  <si>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</si>
  <si>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</si>
  <si>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</si>
  <si>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</si>
  <si>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</si>
  <si>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</si>
  <si>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</si>
  <si>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</si>
  <si>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</si>
  <si>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</si>
  <si>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</si>
  <si>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</si>
  <si>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</si>
  <si>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</si>
  <si>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</si>
  <si>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</si>
  <si>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</si>
  <si>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</si>
  <si>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</si>
  <si>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</si>
  <si>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</si>
  <si>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</si>
  <si>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</si>
  <si>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</si>
  <si>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</si>
  <si>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</si>
  <si>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</si>
  <si>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</si>
  <si>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</si>
  <si>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</si>
  <si>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</si>
  <si>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</si>
  <si>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</si>
  <si>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</si>
  <si>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</si>
  <si>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</si>
  <si>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</si>
  <si>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</si>
  <si>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</si>
  <si>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</si>
  <si>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</si>
  <si>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</si>
  <si>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</si>
  <si>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</si>
  <si>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</si>
  <si>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</si>
  <si>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</si>
  <si>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</si>
  <si>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</si>
  <si>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</si>
  <si>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</si>
  <si>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</si>
  <si>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</si>
  <si>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</si>
  <si>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</si>
  <si>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</si>
  <si>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</si>
  <si>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</si>
  <si>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</si>
  <si>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</si>
  <si>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</si>
  <si>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</si>
  <si>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</si>
  <si>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</si>
  <si>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</si>
  <si>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</si>
  <si>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</si>
  <si>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</si>
  <si>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</si>
  <si>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</si>
  <si>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</si>
  <si>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</si>
  <si>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</si>
  <si>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</si>
  <si>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</si>
  <si>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</si>
  <si>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</si>
  <si>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</si>
  <si>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</si>
  <si>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</si>
  <si>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</si>
  <si>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</si>
  <si>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</si>
  <si>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</si>
  <si>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</si>
  <si>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</si>
  <si>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</si>
  <si>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</si>
  <si>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</si>
  <si>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</si>
  <si>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</si>
  <si>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</si>
  <si>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</si>
  <si>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</si>
  <si>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</si>
  <si>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</si>
  <si>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</si>
  <si>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</si>
  <si>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</si>
  <si>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</si>
  <si>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</si>
  <si>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</si>
  <si>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</si>
  <si>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</si>
  <si>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</si>
  <si>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</si>
  <si>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</si>
  <si>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</si>
  <si>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</si>
  <si>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</si>
  <si>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</si>
  <si>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</si>
  <si>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</si>
  <si>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</si>
  <si>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</si>
  <si>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</si>
  <si>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</si>
  <si>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</si>
  <si>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</si>
  <si>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</si>
  <si>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</si>
  <si>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</si>
  <si>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</si>
  <si>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</si>
  <si>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</si>
  <si>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</si>
  <si>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</si>
  <si>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</si>
  <si>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</si>
  <si>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</si>
  <si>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</si>
  <si>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</si>
  <si>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</si>
  <si>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</si>
  <si>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</si>
  <si>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</si>
  <si>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</si>
  <si>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</si>
  <si>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</si>
  <si>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</si>
  <si>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</si>
  <si>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</si>
  <si>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</si>
  <si>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</si>
  <si>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</si>
  <si>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</si>
  <si>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</si>
  <si>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</si>
  <si>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</si>
  <si>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</si>
  <si>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</si>
  <si>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</si>
  <si>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</si>
  <si>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</si>
  <si>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</si>
  <si>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</si>
  <si>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</si>
  <si>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</si>
  <si>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</si>
  <si>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</si>
  <si>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</si>
  <si>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</si>
  <si>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</si>
  <si>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</si>
  <si>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</si>
  <si>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</si>
  <si>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</si>
  <si>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</si>
  <si>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</si>
  <si>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</si>
  <si>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</si>
  <si>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</si>
  <si>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</si>
  <si>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</si>
  <si>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</si>
  <si>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</si>
  <si>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</si>
  <si>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</si>
  <si>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</si>
  <si>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</si>
  <si>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</si>
  <si>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</si>
  <si>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</si>
  <si>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</si>
  <si>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</si>
  <si>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</si>
  <si>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</si>
  <si>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</si>
  <si>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</si>
  <si>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</si>
  <si>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</si>
  <si>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</si>
  <si>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</si>
  <si>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</si>
  <si>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</si>
  <si>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</si>
  <si>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</si>
  <si>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</si>
  <si>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</si>
  <si>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</si>
  <si>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</si>
  <si>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</si>
  <si>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</si>
  <si>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</si>
  <si>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</si>
  <si>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</si>
  <si>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</si>
  <si>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</si>
  <si>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</si>
  <si>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</si>
  <si>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</si>
  <si>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</si>
  <si>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</si>
  <si>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</si>
  <si>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</si>
  <si>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</si>
  <si>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</si>
  <si>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</si>
  <si>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</si>
  <si>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</si>
  <si>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</si>
  <si>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</si>
  <si>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</si>
  <si>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</si>
  <si>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</si>
  <si>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</si>
  <si>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</si>
  <si>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</si>
  <si>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</si>
  <si>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</si>
  <si>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</si>
  <si>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</si>
  <si>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</si>
  <si>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</si>
  <si>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</si>
  <si>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</si>
  <si>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</si>
  <si>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</si>
  <si>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</si>
  <si>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</si>
  <si>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</si>
  <si>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</si>
  <si>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</si>
  <si>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</si>
  <si>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</si>
  <si>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</si>
  <si>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</si>
  <si>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</si>
  <si>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</si>
  <si>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</si>
  <si>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</si>
  <si>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</si>
  <si>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</si>
  <si>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</si>
  <si>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</si>
  <si>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</si>
  <si>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</si>
  <si>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</si>
  <si>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</si>
  <si>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</si>
  <si>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</si>
  <si>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</si>
  <si>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</si>
  <si>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</si>
  <si>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</si>
  <si>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</si>
  <si>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</si>
  <si>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</si>
  <si>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</si>
  <si>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</si>
  <si>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</si>
  <si>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</si>
  <si>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</si>
  <si>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</si>
  <si>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</si>
  <si>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</si>
  <si>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</si>
  <si>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</si>
  <si>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</si>
  <si>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</si>
  <si>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</si>
  <si>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</si>
  <si>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</si>
  <si>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</si>
  <si>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</si>
  <si>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</si>
  <si>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</si>
  <si>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</si>
  <si>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</si>
  <si>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</si>
  <si>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</si>
  <si>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</si>
  <si>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</si>
  <si>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</si>
  <si>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</si>
  <si>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</si>
  <si>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</si>
  <si>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</si>
  <si>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</si>
  <si>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</si>
  <si>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</si>
  <si>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</si>
  <si>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</si>
  <si>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</si>
  <si>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</si>
  <si>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</si>
  <si>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</si>
  <si>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</si>
  <si>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</si>
  <si>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</si>
  <si>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</si>
  <si>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</si>
  <si>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</si>
  <si>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</si>
  <si>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</si>
  <si>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</si>
  <si>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</si>
  <si>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</si>
  <si>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</si>
  <si>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</si>
  <si>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</si>
  <si>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</si>
  <si>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</si>
  <si>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</si>
  <si>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</si>
  <si>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</si>
  <si>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</si>
  <si>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</si>
  <si>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</si>
  <si>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</si>
  <si>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</si>
  <si>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</si>
  <si>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</si>
  <si>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</si>
  <si>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</si>
  <si>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</si>
  <si>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</si>
  <si>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</si>
  <si>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</si>
  <si>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</si>
  <si>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</si>
  <si>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</si>
  <si>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</si>
  <si>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</si>
  <si>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</si>
  <si>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</si>
  <si>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</si>
  <si>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</si>
  <si>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</si>
  <si>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</si>
  <si>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</si>
  <si>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</si>
  <si>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</si>
  <si>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</si>
  <si>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</si>
  <si>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</si>
  <si>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</si>
  <si>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</si>
  <si>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</si>
  <si>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</si>
  <si>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</si>
  <si>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</si>
  <si>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</si>
  <si>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</si>
  <si>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</si>
  <si>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</si>
  <si>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</si>
  <si>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</si>
  <si>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</si>
  <si>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</si>
  <si>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</si>
  <si>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</si>
  <si>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</si>
  <si>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</si>
  <si>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</si>
  <si>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</si>
  <si>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</si>
  <si>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</si>
  <si>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</si>
  <si>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</si>
  <si>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</si>
  <si>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</si>
  <si>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</si>
  <si>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</si>
  <si>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</si>
  <si>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</si>
  <si>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</si>
  <si>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</si>
  <si>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</si>
  <si>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</si>
  <si>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</si>
  <si>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</si>
  <si>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</si>
  <si>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</si>
  <si>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</si>
  <si>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</si>
  <si>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</si>
  <si>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</si>
  <si>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</si>
  <si>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</si>
  <si>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</si>
  <si>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</si>
  <si>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</si>
  <si>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</si>
  <si>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</si>
  <si>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</si>
  <si>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</si>
  <si>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</si>
  <si>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</si>
  <si>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</si>
  <si>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</si>
  <si>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</si>
  <si>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</si>
  <si>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</si>
  <si>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</si>
  <si>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</si>
  <si>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</si>
  <si>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</si>
  <si>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</si>
  <si>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</si>
  <si>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</si>
  <si>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</si>
  <si>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</si>
  <si>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</si>
  <si>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</si>
  <si>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</si>
  <si>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</si>
  <si>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</si>
  <si>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</si>
  <si>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</si>
  <si>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</si>
  <si>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</si>
  <si>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</si>
  <si>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</si>
  <si>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</si>
  <si>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</si>
  <si>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</si>
  <si>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</si>
  <si>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</si>
  <si>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</si>
  <si>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</si>
  <si>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</si>
  <si>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</si>
  <si>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</si>
  <si>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</si>
  <si>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</si>
  <si>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</si>
  <si>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</si>
  <si>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</si>
  <si>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</si>
  <si>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</si>
  <si>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</si>
  <si>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</si>
  <si>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</si>
  <si>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</si>
  <si>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</si>
  <si>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</si>
  <si>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</si>
  <si>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</si>
  <si>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</si>
  <si>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</si>
  <si>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</si>
  <si>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</si>
  <si>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</si>
  <si>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</si>
  <si>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</si>
  <si>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</si>
  <si>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</si>
  <si>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</si>
  <si>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</si>
  <si>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</si>
  <si>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</si>
  <si>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</si>
  <si>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</si>
  <si>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</si>
  <si>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</si>
  <si>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</si>
  <si>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</si>
  <si>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</si>
  <si>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</si>
  <si>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</si>
  <si>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</si>
  <si>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</si>
  <si>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</si>
  <si>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</si>
  <si>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</si>
  <si>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</si>
  <si>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</si>
  <si>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</si>
  <si>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</si>
  <si>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</si>
  <si>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</si>
  <si>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</si>
  <si>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</si>
  <si>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</si>
  <si>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</si>
  <si>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</si>
  <si>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</si>
  <si>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</si>
  <si>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</si>
  <si>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</si>
  <si>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</si>
  <si>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</si>
  <si>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</si>
  <si>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</si>
  <si>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</si>
  <si>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</si>
  <si>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</si>
  <si>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</si>
  <si>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</si>
  <si>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</si>
  <si>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</si>
  <si>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</si>
  <si>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</si>
  <si>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</si>
  <si>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</si>
  <si>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</si>
  <si>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</si>
  <si>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</si>
  <si>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</si>
  <si>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</si>
  <si>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</si>
  <si>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</si>
  <si>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</si>
  <si>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</si>
  <si>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</si>
  <si>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</si>
  <si>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</si>
  <si>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</si>
  <si>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</si>
  <si>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</si>
  <si>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</si>
  <si>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</si>
  <si>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</si>
  <si>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</si>
  <si>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</si>
  <si>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</si>
  <si>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</si>
  <si>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</si>
  <si>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</si>
  <si>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</si>
  <si>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</si>
  <si>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</si>
  <si>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</si>
  <si>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</si>
  <si>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</si>
  <si>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</si>
  <si>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</si>
  <si>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</si>
  <si>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</si>
  <si>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</si>
  <si>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</si>
  <si>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</si>
  <si>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</si>
  <si>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</si>
  <si>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</si>
  <si>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</si>
  <si>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</si>
  <si>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</si>
  <si>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</si>
  <si>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</si>
  <si>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</si>
  <si>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</si>
  <si>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</si>
  <si>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</si>
  <si>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</si>
  <si>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</si>
  <si>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</si>
  <si>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</si>
  <si>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</si>
  <si>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</si>
  <si>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</si>
  <si>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</si>
  <si>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</si>
  <si>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</si>
  <si>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</si>
  <si>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</si>
  <si>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</si>
  <si>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</si>
  <si>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</si>
  <si>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</si>
  <si>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</si>
  <si>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</si>
  <si>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</si>
  <si>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</si>
  <si>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</si>
  <si>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</si>
  <si>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</si>
  <si>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</si>
  <si>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</si>
  <si>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</si>
  <si>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</si>
  <si>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</si>
  <si>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</si>
  <si>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</si>
  <si>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</si>
  <si>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</si>
  <si>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</si>
  <si>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</si>
  <si>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</si>
  <si>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</si>
  <si>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</si>
  <si>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</si>
  <si>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</si>
  <si>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</si>
  <si>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</si>
  <si>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</si>
  <si>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</si>
  <si>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</si>
  <si>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</si>
  <si>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</si>
  <si>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</si>
  <si>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</si>
  <si>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</si>
  <si>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</si>
  <si>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</si>
  <si>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</si>
  <si>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</si>
  <si>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</si>
  <si>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</si>
  <si>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</si>
  <si>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</si>
  <si>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</si>
  <si>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</si>
  <si>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</si>
  <si>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</si>
  <si>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</si>
  <si>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</si>
  <si>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</si>
  <si>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</si>
  <si>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</si>
  <si>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</si>
  <si>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</si>
  <si>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</si>
  <si>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</si>
  <si>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</si>
  <si>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</si>
  <si>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</si>
  <si>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</si>
  <si>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</si>
  <si>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</si>
  <si>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</si>
  <si>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</si>
  <si>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</si>
  <si>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</si>
  <si>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</si>
  <si>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</si>
  <si>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</si>
  <si>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</si>
  <si>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</si>
  <si>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</si>
  <si>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</si>
  <si>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</si>
  <si>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</si>
  <si>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</si>
  <si>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</si>
  <si>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</si>
  <si>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</si>
  <si>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</si>
  <si>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</si>
  <si>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</si>
  <si>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</si>
  <si>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</si>
  <si>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</si>
  <si>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</si>
  <si>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</si>
  <si>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</si>
  <si>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</si>
  <si>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</si>
  <si>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</si>
  <si>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</si>
  <si>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</si>
  <si>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</si>
  <si>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</si>
  <si>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</si>
  <si>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</si>
  <si>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</si>
  <si>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</si>
  <si>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</si>
  <si>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</si>
  <si>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</si>
  <si>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</si>
  <si>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</si>
  <si>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</si>
  <si>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</si>
  <si>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</si>
  <si>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</si>
  <si>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</si>
  <si>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</si>
  <si>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</si>
  <si>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</si>
  <si>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</si>
  <si>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</si>
  <si>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</si>
  <si>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</si>
  <si>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</si>
  <si>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</si>
  <si>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</si>
  <si>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</si>
  <si>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</si>
  <si>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</si>
  <si>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</si>
  <si>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</si>
  <si>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</si>
  <si>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</si>
  <si>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</si>
  <si>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</si>
  <si>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</si>
  <si>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</si>
  <si>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</si>
  <si>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</si>
  <si>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</si>
  <si>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</si>
  <si>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</si>
  <si>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</si>
  <si>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</si>
  <si>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</si>
  <si>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</si>
  <si>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</si>
  <si>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</si>
  <si>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</si>
  <si>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</si>
  <si>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</si>
  <si>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</si>
  <si>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</si>
  <si>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</si>
  <si>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</si>
  <si>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</si>
  <si>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</si>
  <si>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</si>
  <si>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</si>
  <si>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</si>
  <si>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</si>
  <si>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</si>
  <si>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</si>
  <si>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</si>
  <si>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</si>
  <si>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</si>
  <si>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</si>
  <si>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</si>
  <si>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</si>
  <si>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</si>
  <si>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</si>
  <si>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</si>
  <si>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</si>
  <si>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</si>
  <si>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</si>
  <si>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</si>
  <si>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</si>
  <si>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</si>
  <si>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</si>
  <si>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</si>
  <si>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</si>
  <si>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</si>
  <si>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</si>
  <si>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</si>
  <si>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</si>
  <si>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</si>
  <si>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</si>
  <si>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</si>
  <si>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</si>
  <si>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</si>
  <si>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</si>
  <si>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</si>
  <si>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</si>
  <si>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</si>
  <si>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</si>
  <si>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</si>
  <si>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</si>
  <si>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</si>
  <si>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</si>
  <si>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</si>
  <si>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</si>
  <si>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</si>
  <si>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</si>
  <si>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</si>
  <si>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</si>
  <si>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</si>
  <si>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</si>
  <si>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</si>
  <si>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</si>
  <si>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</si>
  <si>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</si>
  <si>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</si>
  <si>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</si>
  <si>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</si>
  <si>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</si>
  <si>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</si>
  <si>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</si>
  <si>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</si>
  <si>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</si>
  <si>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</si>
  <si>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</si>
  <si>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</si>
  <si>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</si>
  <si>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</si>
  <si>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</si>
  <si>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</si>
  <si>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</si>
  <si>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</si>
  <si>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</si>
  <si>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</si>
  <si>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</si>
  <si>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</si>
  <si>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</si>
  <si>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</si>
  <si>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</si>
  <si>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</si>
  <si>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</si>
  <si>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</si>
  <si>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</si>
  <si>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</si>
  <si>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</si>
  <si>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</si>
  <si>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</si>
  <si>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</si>
  <si>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</si>
  <si>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</si>
  <si>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</si>
  <si>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</si>
  <si>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</si>
  <si>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</si>
  <si>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</si>
  <si>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</si>
  <si>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</si>
  <si>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</si>
  <si>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</si>
  <si>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</si>
  <si>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</si>
  <si>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</si>
  <si>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</si>
  <si>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</si>
  <si>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</si>
  <si>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</si>
  <si>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</si>
  <si>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</si>
  <si>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</si>
  <si>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</si>
  <si>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</si>
  <si>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</si>
  <si>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</si>
  <si>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</si>
  <si>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</si>
  <si>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</si>
  <si>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</si>
  <si>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</si>
  <si>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</si>
  <si>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</si>
  <si>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</si>
  <si>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</si>
  <si>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</si>
  <si>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</si>
  <si>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</si>
  <si>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</si>
  <si>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</si>
  <si>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</si>
  <si>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</si>
  <si>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</si>
  <si>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</si>
  <si>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</si>
  <si>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</si>
  <si>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</si>
  <si>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</si>
  <si>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</si>
  <si>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</si>
  <si>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</si>
  <si>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</si>
  <si>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</si>
  <si>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</si>
  <si>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</si>
  <si>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</si>
  <si>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</si>
  <si>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</si>
  <si>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</si>
  <si>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</si>
  <si>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</si>
  <si>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</si>
  <si>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</si>
  <si>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</si>
  <si>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</si>
  <si>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</si>
  <si>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</si>
  <si>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</si>
  <si>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</si>
  <si>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</si>
  <si>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</si>
  <si>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</si>
  <si>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</si>
  <si>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</si>
  <si>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</si>
  <si>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</si>
  <si>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</si>
  <si>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</si>
  <si>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</si>
  <si>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</si>
  <si>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</si>
  <si>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</si>
  <si>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</si>
  <si>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</si>
  <si>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</si>
  <si>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</si>
  <si>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</si>
  <si>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</si>
  <si>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</si>
  <si>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</si>
  <si>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</si>
  <si>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</si>
  <si>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</si>
  <si>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</si>
  <si>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</si>
  <si>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</si>
  <si>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</si>
  <si>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</si>
  <si>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</si>
  <si>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</si>
  <si>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</si>
  <si>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</si>
  <si>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</si>
  <si>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</si>
  <si>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</si>
  <si>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</si>
  <si>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</si>
  <si>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</si>
  <si>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</si>
  <si>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</si>
  <si>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</si>
  <si>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</si>
  <si>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</si>
  <si>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</si>
  <si>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</si>
  <si>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</si>
  <si>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</si>
  <si>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</si>
  <si>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</si>
  <si>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</si>
  <si>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</si>
  <si>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</si>
  <si>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</si>
  <si>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</si>
  <si>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</si>
  <si>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</si>
  <si>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</si>
  <si>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</si>
  <si>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</si>
  <si>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</si>
  <si>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</si>
  <si>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</si>
  <si>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</si>
  <si>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</si>
  <si>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</si>
  <si>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</si>
  <si>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</si>
  <si>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</si>
  <si>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</si>
  <si>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</si>
  <si>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</si>
  <si>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</si>
  <si>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</si>
  <si>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</si>
  <si>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</si>
  <si>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</si>
  <si>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</si>
  <si>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</si>
  <si>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</si>
  <si>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</si>
  <si>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</si>
  <si>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</si>
  <si>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</si>
  <si>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</si>
  <si>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</si>
  <si>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</si>
  <si>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</si>
  <si>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</si>
  <si>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</si>
  <si>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</si>
  <si>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</si>
  <si>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</si>
  <si>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</si>
  <si>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</si>
  <si>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</si>
  <si>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</si>
  <si>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</si>
  <si>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</si>
  <si>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</si>
  <si>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</si>
  <si>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</si>
  <si>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</si>
  <si>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</si>
  <si>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</si>
  <si>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</si>
  <si>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</si>
  <si>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</si>
  <si>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</si>
  <si>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</si>
  <si>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</si>
  <si>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</si>
  <si>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</si>
  <si>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</si>
  <si>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</si>
  <si>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</si>
  <si>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</si>
  <si>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</si>
  <si>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</si>
  <si>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</si>
  <si>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</si>
  <si>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</si>
  <si>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</si>
  <si>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</si>
  <si>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</si>
  <si>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</si>
  <si>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</si>
  <si>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</si>
  <si>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</si>
  <si>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</si>
  <si>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</si>
  <si>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</si>
  <si>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</si>
  <si>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</si>
  <si>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</si>
  <si>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</si>
  <si>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</si>
  <si>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</si>
  <si>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</si>
  <si>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</si>
  <si>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</si>
  <si>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</si>
  <si>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</si>
  <si>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</si>
  <si>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</si>
  <si>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</si>
  <si>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</si>
  <si>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</si>
  <si>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</si>
  <si>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</si>
  <si>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</si>
  <si>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</si>
  <si>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</si>
  <si>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</si>
  <si>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</si>
  <si>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</si>
  <si>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</si>
  <si>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</si>
  <si>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</si>
  <si>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</si>
  <si>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</si>
  <si>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</si>
  <si>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</si>
  <si>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</si>
  <si>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</si>
  <si>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</si>
  <si>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</si>
  <si>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</si>
  <si>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</si>
  <si>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</si>
  <si>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</si>
  <si>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</si>
  <si>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</si>
  <si>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</si>
  <si>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</si>
  <si>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</si>
  <si>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</si>
  <si>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</si>
  <si>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</si>
  <si>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</si>
  <si>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</si>
  <si>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</si>
  <si>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</si>
  <si>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</si>
  <si>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</si>
  <si>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</si>
  <si>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</si>
  <si>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</si>
  <si>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</si>
  <si>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</si>
  <si>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</si>
  <si>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</si>
  <si>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</si>
  <si>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</si>
  <si>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</si>
  <si>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</si>
  <si>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</si>
  <si>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</si>
  <si>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</si>
  <si>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</si>
  <si>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</si>
  <si>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</si>
  <si>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</si>
  <si>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</si>
  <si>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</si>
  <si>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</si>
  <si>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</si>
  <si>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</si>
  <si>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</si>
  <si>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</si>
  <si>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</si>
  <si>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</si>
  <si>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</si>
  <si>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</si>
  <si>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</si>
  <si>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</si>
  <si>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</si>
  <si>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</si>
  <si>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</si>
  <si>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</si>
  <si>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</si>
  <si>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</si>
  <si>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</si>
  <si>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</si>
  <si>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</si>
  <si>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</si>
  <si>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</si>
  <si>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</si>
  <si>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</si>
  <si>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</si>
  <si>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</si>
  <si>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</si>
  <si>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</si>
  <si>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</si>
  <si>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</si>
  <si>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</si>
  <si>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</si>
  <si>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</si>
  <si>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</si>
  <si>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</si>
  <si>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</si>
  <si>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</si>
  <si>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</si>
  <si>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</si>
  <si>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</si>
  <si>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</si>
  <si>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</si>
  <si>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</si>
  <si>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</si>
  <si>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</si>
  <si>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</si>
  <si>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</si>
  <si>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</si>
  <si>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</si>
  <si>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</si>
  <si>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</si>
  <si>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</si>
  <si>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</si>
  <si>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</si>
  <si>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</si>
  <si>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</si>
  <si>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</si>
  <si>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</si>
  <si>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</si>
  <si>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</si>
  <si>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</si>
  <si>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</si>
  <si>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</si>
  <si>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</si>
  <si>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</si>
  <si>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</si>
  <si>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</si>
  <si>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</si>
  <si>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</si>
  <si>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</si>
  <si>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</si>
  <si>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</si>
  <si>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</si>
  <si>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</si>
  <si>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</si>
  <si>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</si>
  <si>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</si>
  <si>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</si>
  <si>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</si>
  <si>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</si>
  <si>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</si>
  <si>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</si>
  <si>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</si>
  <si>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</si>
  <si>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</si>
  <si>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</si>
  <si>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</si>
  <si>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</si>
  <si>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</si>
  <si>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</si>
  <si>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</si>
  <si>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</si>
  <si>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</si>
  <si>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</si>
  <si>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</si>
  <si>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</si>
  <si>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</si>
  <si>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</si>
  <si>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</si>
  <si>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</si>
  <si>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</si>
  <si>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</si>
  <si>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</si>
  <si>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</si>
  <si>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</si>
  <si>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</si>
  <si>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</si>
  <si>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</si>
  <si>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</si>
  <si>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</si>
  <si>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</si>
  <si>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</si>
  <si>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</si>
  <si>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</si>
  <si>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</si>
  <si>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</si>
  <si>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</si>
  <si>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</si>
  <si>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</si>
  <si>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</si>
  <si>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</si>
  <si>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</si>
  <si>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</si>
  <si>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</si>
  <si>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</si>
  <si>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</si>
  <si>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</si>
  <si>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</si>
  <si>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</si>
  <si>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</si>
  <si>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</si>
  <si>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</si>
  <si>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</si>
  <si>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</si>
  <si>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</si>
  <si>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</si>
  <si>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</si>
  <si>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</si>
  <si>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</si>
  <si>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</si>
  <si>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</si>
  <si>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</si>
  <si>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</si>
  <si>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</si>
  <si>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</si>
  <si>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</si>
  <si>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</si>
  <si>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</si>
  <si>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</si>
  <si>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</si>
  <si>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</si>
  <si>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</si>
  <si>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</si>
  <si>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</si>
  <si>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</si>
  <si>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</si>
  <si>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</si>
  <si>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</si>
  <si>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</si>
  <si>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</si>
  <si>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</si>
  <si>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</si>
  <si>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</si>
  <si>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</si>
  <si>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</si>
  <si>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</si>
  <si>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</si>
  <si>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</si>
  <si>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</si>
  <si>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</si>
  <si>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</si>
  <si>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</si>
  <si>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</si>
  <si>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</si>
  <si>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</si>
  <si>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</si>
  <si>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</si>
  <si>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</si>
  <si>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</si>
  <si>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</si>
  <si>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</si>
  <si>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</si>
  <si>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</si>
  <si>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</si>
  <si>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</si>
  <si>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</si>
  <si>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</si>
  <si>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</si>
  <si>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</si>
  <si>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</si>
  <si>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</si>
  <si>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</si>
  <si>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</si>
  <si>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</si>
  <si>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</si>
  <si>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</si>
  <si>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</si>
  <si>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</si>
  <si>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</si>
  <si>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</si>
  <si>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</si>
  <si>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</si>
  <si>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</si>
  <si>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</si>
  <si>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</si>
  <si>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</si>
  <si>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</si>
  <si>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</si>
  <si>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</si>
  <si>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</si>
  <si>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</si>
  <si>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</si>
  <si>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</si>
  <si>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</si>
  <si>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</si>
  <si>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</si>
  <si>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</si>
  <si>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</si>
  <si>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</si>
  <si>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</si>
  <si>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</si>
  <si>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</si>
  <si>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</si>
  <si>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</si>
  <si>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</si>
  <si>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</si>
  <si>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</si>
  <si>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</si>
  <si>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</si>
  <si>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</si>
  <si>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</si>
  <si>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</si>
  <si>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</si>
  <si>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</si>
  <si>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</si>
  <si>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</si>
  <si>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</si>
  <si>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</si>
  <si>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</si>
  <si>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</si>
  <si>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</si>
  <si>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</si>
  <si>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</si>
  <si>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</si>
  <si>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</si>
  <si>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</si>
  <si>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</si>
  <si>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</si>
  <si>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</si>
  <si>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</si>
  <si>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</si>
  <si>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</si>
  <si>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</si>
  <si>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</si>
  <si>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</si>
  <si>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</si>
  <si>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</si>
  <si>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</si>
  <si>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</si>
  <si>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</si>
  <si>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</si>
  <si>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</si>
  <si>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</si>
  <si>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</si>
  <si>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</si>
  <si>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</si>
  <si>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</si>
  <si>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</si>
  <si>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</si>
  <si>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</si>
  <si>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</si>
  <si>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</si>
  <si>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</si>
  <si>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</si>
  <si>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</si>
  <si>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</si>
  <si>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</si>
  <si>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</si>
  <si>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</si>
  <si>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</si>
  <si>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</si>
  <si>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</si>
  <si>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</si>
  <si>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</si>
  <si>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</si>
  <si>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</si>
  <si>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</si>
  <si>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</si>
  <si>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</si>
  <si>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</si>
  <si>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</si>
  <si>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</si>
  <si>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</si>
  <si>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</si>
  <si>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</si>
  <si>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</si>
  <si>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</si>
  <si>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</si>
  <si>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</si>
  <si>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</si>
  <si>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</si>
  <si>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</si>
  <si>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</si>
  <si>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</si>
  <si>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</si>
  <si>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</si>
  <si>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</si>
  <si>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</si>
  <si>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</si>
  <si>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</si>
  <si>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</si>
  <si>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</si>
  <si>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</si>
  <si>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</si>
  <si>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</si>
  <si>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</si>
  <si>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</si>
  <si>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</si>
  <si>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</si>
  <si>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</si>
  <si>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</si>
  <si>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</si>
  <si>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</si>
  <si>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</si>
  <si>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</si>
  <si>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</si>
  <si>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</si>
  <si>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</si>
  <si>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</si>
  <si>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</si>
  <si>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</si>
  <si>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</si>
  <si>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</si>
  <si>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</si>
  <si>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</si>
  <si>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</si>
  <si>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</si>
  <si>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</si>
  <si>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</si>
  <si>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</si>
  <si>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</si>
  <si>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</si>
  <si>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</si>
  <si>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</si>
  <si>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</si>
  <si>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</si>
  <si>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</si>
  <si>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</si>
  <si>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</si>
  <si>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</si>
  <si>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</si>
  <si>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</si>
  <si>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</si>
  <si>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</si>
  <si>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</si>
  <si>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</si>
  <si>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</si>
  <si>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</si>
  <si>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</si>
  <si>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</si>
  <si>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</si>
  <si>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</si>
  <si>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</si>
  <si>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</si>
  <si>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</si>
  <si>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</si>
  <si>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</si>
  <si>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</si>
  <si>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</si>
  <si>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</si>
  <si>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</si>
  <si>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</si>
  <si>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</si>
  <si>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</si>
  <si>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</si>
  <si>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</si>
  <si>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</si>
  <si>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</si>
  <si>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</si>
  <si>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</si>
  <si>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</si>
  <si>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</si>
  <si>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</si>
  <si>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</si>
  <si>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</si>
  <si>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</si>
  <si>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</si>
  <si>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</si>
  <si>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</si>
  <si>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</si>
  <si>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</si>
  <si>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</si>
  <si>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</si>
  <si>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</si>
  <si>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</si>
  <si>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</si>
  <si>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</si>
  <si>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</si>
  <si>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</si>
  <si>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</si>
  <si>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</si>
  <si>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</si>
  <si>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</si>
  <si>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</si>
  <si>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</si>
  <si>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</si>
  <si>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</si>
  <si>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</si>
  <si>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</si>
  <si>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</si>
  <si>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</si>
  <si>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</si>
  <si>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</si>
  <si>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</si>
  <si>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</si>
  <si>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</si>
  <si>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</si>
  <si>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</si>
  <si>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</si>
  <si>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</si>
  <si>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</si>
  <si>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</si>
  <si>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</si>
  <si>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</si>
  <si>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</si>
  <si>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</si>
  <si>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</si>
  <si>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</si>
  <si>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</si>
  <si>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</si>
  <si>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</si>
  <si>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</si>
  <si>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</si>
  <si>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</si>
  <si>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</si>
  <si>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</si>
  <si>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</si>
  <si>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</si>
  <si>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</si>
  <si>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</si>
  <si>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</si>
  <si>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</si>
  <si>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</si>
  <si>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</si>
  <si>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</si>
  <si>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</si>
  <si>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</si>
  <si>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</si>
  <si>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</si>
  <si>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</si>
  <si>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</si>
  <si>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</si>
  <si>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</si>
  <si>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</si>
  <si>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</si>
  <si>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</si>
  <si>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</si>
  <si>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</si>
  <si>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</si>
  <si>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</si>
  <si>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</si>
  <si>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</si>
  <si>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</si>
  <si>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</si>
  <si>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</si>
  <si>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</si>
  <si>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</si>
  <si>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</si>
  <si>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</si>
  <si>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</si>
  <si>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</si>
  <si>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</si>
  <si>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</si>
  <si>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</si>
  <si>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</si>
  <si>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</si>
  <si>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</si>
  <si>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</si>
  <si>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</si>
  <si>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</si>
  <si>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</si>
  <si>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</si>
  <si>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</si>
  <si>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</si>
  <si>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</si>
  <si>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</si>
  <si>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</si>
  <si>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</si>
  <si>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</si>
  <si>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</si>
  <si>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</si>
  <si>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</si>
  <si>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</si>
  <si>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</si>
  <si>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</si>
  <si>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</si>
  <si>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</si>
  <si>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</si>
  <si>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</si>
  <si>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</si>
  <si>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</si>
  <si>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</si>
  <si>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</si>
  <si>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</si>
  <si>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</si>
  <si>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</si>
  <si>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</si>
  <si>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</si>
  <si>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</si>
  <si>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</si>
  <si>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</si>
  <si>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</si>
  <si>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</si>
  <si>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</si>
  <si>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</si>
  <si>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</si>
  <si>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</si>
  <si>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</si>
  <si>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</si>
  <si>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</si>
  <si>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</si>
  <si>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</si>
  <si>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</si>
  <si>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</si>
  <si>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</si>
  <si>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</si>
  <si>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</si>
  <si>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</si>
  <si>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</si>
  <si>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</si>
  <si>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</si>
  <si>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</si>
  <si>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</si>
  <si>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</si>
  <si>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</si>
  <si>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</si>
  <si>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</si>
  <si>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</si>
  <si>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</si>
  <si>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</si>
  <si>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</si>
  <si>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</si>
  <si>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</si>
  <si>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</si>
  <si>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</si>
  <si>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</si>
  <si>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</si>
  <si>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</si>
  <si>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</si>
  <si>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</si>
  <si>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</si>
  <si>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</si>
  <si>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</si>
  <si>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</si>
  <si>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</si>
  <si>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</si>
  <si>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</si>
  <si>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</si>
  <si>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</si>
  <si>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</si>
  <si>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</si>
  <si>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</si>
  <si>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</si>
  <si>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</si>
  <si>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</si>
  <si>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</si>
  <si>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</si>
  <si>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</si>
  <si>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</si>
  <si>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</si>
  <si>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</si>
  <si>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</si>
  <si>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</si>
  <si>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</si>
  <si>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</si>
  <si>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</si>
  <si>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</si>
  <si>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</si>
  <si>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</si>
  <si>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</si>
  <si>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</si>
  <si>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</si>
  <si>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</si>
  <si>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</si>
  <si>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</si>
  <si>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</si>
  <si>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</si>
  <si>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</si>
  <si>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</si>
  <si>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</si>
  <si>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</si>
  <si>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</si>
  <si>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</si>
  <si>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</si>
  <si>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</si>
  <si>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</si>
  <si>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</si>
  <si>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</si>
  <si>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</si>
  <si>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</si>
  <si>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</si>
  <si>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</si>
  <si>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</si>
  <si>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</si>
  <si>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</si>
  <si>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</si>
  <si>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</si>
  <si>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</si>
  <si>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</si>
  <si>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</si>
  <si>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</si>
  <si>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</si>
  <si>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</si>
  <si>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</si>
  <si>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</si>
  <si>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</si>
  <si>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</si>
  <si>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</si>
  <si>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</si>
  <si>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</si>
  <si>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</si>
  <si>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</si>
  <si>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</si>
  <si>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</si>
  <si>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</si>
  <si>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</si>
  <si>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</si>
  <si>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</si>
  <si>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</si>
  <si>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</si>
  <si>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</si>
  <si>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</si>
  <si>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</si>
  <si>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</si>
  <si>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</si>
  <si>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</si>
  <si>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</si>
  <si>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</si>
  <si>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</si>
  <si>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</si>
  <si>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</si>
  <si>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</si>
  <si>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</si>
  <si>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</si>
  <si>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</si>
  <si>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</si>
  <si>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</si>
  <si>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</si>
  <si>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</si>
  <si>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</si>
  <si>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</si>
  <si>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</si>
  <si>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</si>
  <si>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</si>
  <si>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</si>
  <si>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</si>
  <si>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</si>
  <si>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</si>
  <si>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</si>
  <si>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</si>
  <si>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</si>
  <si>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</si>
  <si>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</si>
  <si>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</si>
  <si>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</si>
  <si>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</si>
  <si>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</si>
  <si>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</si>
  <si>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</si>
  <si>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</si>
  <si>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</si>
  <si>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</si>
  <si>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</si>
  <si>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</si>
  <si>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</si>
  <si>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</si>
  <si>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</si>
  <si>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</si>
  <si>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</si>
  <si>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</si>
  <si>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</si>
  <si>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</si>
  <si>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</si>
  <si>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</si>
  <si>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</si>
  <si>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</si>
  <si>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</si>
  <si>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</si>
  <si>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</si>
  <si>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</si>
  <si>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</si>
  <si>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</si>
  <si>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</si>
  <si>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</si>
  <si>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</si>
  <si>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</si>
  <si>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</si>
  <si>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</si>
  <si>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</si>
  <si>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</si>
  <si>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</si>
  <si>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</si>
  <si>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</si>
  <si>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</si>
  <si>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</si>
  <si>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</si>
  <si>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</si>
  <si>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</si>
  <si>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</si>
  <si>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</si>
  <si>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</si>
  <si>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</si>
  <si>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</si>
  <si>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</si>
  <si>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</si>
  <si>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</si>
  <si>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</si>
  <si>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</si>
  <si>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</si>
  <si>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</si>
  <si>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</si>
  <si>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</si>
  <si>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</si>
  <si>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</si>
  <si>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</si>
  <si>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</si>
  <si>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</si>
  <si>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</si>
  <si>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</si>
  <si>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</si>
  <si>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</si>
  <si>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</si>
  <si>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</si>
  <si>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</si>
  <si>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</si>
  <si>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</si>
  <si>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</si>
  <si>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</si>
  <si>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</si>
  <si>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</si>
  <si>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</si>
  <si>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</si>
  <si>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</si>
  <si>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</si>
  <si>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</si>
  <si>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</si>
  <si>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</si>
  <si>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</si>
  <si>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</si>
  <si>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</si>
  <si>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</si>
  <si>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</si>
  <si>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</si>
  <si>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</si>
  <si>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</si>
  <si>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</si>
  <si>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</si>
  <si>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</si>
  <si>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</si>
  <si>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</si>
  <si>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</si>
  <si>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</si>
  <si>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</si>
  <si>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</si>
  <si>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</si>
  <si>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</si>
  <si>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</si>
  <si>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</si>
  <si>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</si>
  <si>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</si>
  <si>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</si>
  <si>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</si>
  <si>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</si>
  <si>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</si>
  <si>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</si>
  <si>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</si>
  <si>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</si>
  <si>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</si>
  <si>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</si>
  <si>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</si>
  <si>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</si>
  <si>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</si>
  <si>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</si>
  <si>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</si>
  <si>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</si>
  <si>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</si>
  <si>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</si>
  <si>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</si>
  <si>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</si>
  <si>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</si>
  <si>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</si>
  <si>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</si>
  <si>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</si>
  <si>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</si>
  <si>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</si>
  <si>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</si>
  <si>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</si>
  <si>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</si>
  <si>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</si>
  <si>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</si>
  <si>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</si>
  <si>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</si>
  <si>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</si>
  <si>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</si>
  <si>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</si>
  <si>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</si>
  <si>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</si>
  <si>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</si>
  <si>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</si>
  <si>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</si>
  <si>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</si>
  <si>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</si>
  <si>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</si>
  <si>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</si>
  <si>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</si>
  <si>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</si>
  <si>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</si>
  <si>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</si>
  <si>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</si>
  <si>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</si>
  <si>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</si>
  <si>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</si>
  <si>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</si>
  <si>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</si>
  <si>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</si>
  <si>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</si>
  <si>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</si>
  <si>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</si>
  <si>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</si>
  <si>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</si>
  <si>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</si>
  <si>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</si>
  <si>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</si>
  <si>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</si>
  <si>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</si>
  <si>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</si>
  <si>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</si>
  <si>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</si>
  <si>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</si>
  <si>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</si>
  <si>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</si>
  <si>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</si>
  <si>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</si>
  <si>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</si>
  <si>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</si>
  <si>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</si>
  <si>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</si>
  <si>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</si>
  <si>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</si>
  <si>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</si>
  <si>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</si>
  <si>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</si>
  <si>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</si>
  <si>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</si>
  <si>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</si>
  <si>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</si>
  <si>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</si>
  <si>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</si>
  <si>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</si>
  <si>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</si>
  <si>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</si>
  <si>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</si>
  <si>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</si>
  <si>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</si>
  <si>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</si>
  <si>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</si>
  <si>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</si>
  <si>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</si>
  <si>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</si>
  <si>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</si>
  <si>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</si>
  <si>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</si>
  <si>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</si>
  <si>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</si>
  <si>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</si>
  <si>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</si>
  <si>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</si>
  <si>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</si>
  <si>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</si>
  <si>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</si>
  <si>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</si>
  <si>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</si>
  <si>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</si>
  <si>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</si>
  <si>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</si>
  <si>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</si>
  <si>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</si>
  <si>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</si>
  <si>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</si>
  <si>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</si>
  <si>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</si>
  <si>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</si>
  <si>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</si>
  <si>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</si>
  <si>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</si>
  <si>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</si>
  <si>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</si>
  <si>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</si>
  <si>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</si>
  <si>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</si>
  <si>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</si>
  <si>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</si>
  <si>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</si>
  <si>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</si>
  <si>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</si>
  <si>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</si>
  <si>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</si>
  <si>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</si>
  <si>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</si>
  <si>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</si>
  <si>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</si>
  <si>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</si>
  <si>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</si>
  <si>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</si>
  <si>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</si>
  <si>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</si>
  <si>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</si>
  <si>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</si>
  <si>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</si>
  <si>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</si>
  <si>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</si>
  <si>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</si>
  <si>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</si>
  <si>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</si>
  <si>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</si>
  <si>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</si>
  <si>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</si>
  <si>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</si>
  <si>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</si>
  <si>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</si>
  <si>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</si>
  <si>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</si>
  <si>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</si>
  <si>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</si>
  <si>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</si>
  <si>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</si>
  <si>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</si>
  <si>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</si>
  <si>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</si>
  <si>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</si>
  <si>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</si>
  <si>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</si>
  <si>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</si>
  <si>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</si>
  <si>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</si>
  <si>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</si>
  <si>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</si>
  <si>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</si>
  <si>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</si>
  <si>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</si>
  <si>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</si>
  <si>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</si>
  <si>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</si>
  <si>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</si>
  <si>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</si>
  <si>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</si>
  <si>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</si>
  <si>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</si>
  <si>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</si>
  <si>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</si>
  <si>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</si>
  <si>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</si>
  <si>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</si>
  <si>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</si>
  <si>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</si>
  <si>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</si>
  <si>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</si>
  <si>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</si>
  <si>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</si>
  <si>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</si>
  <si>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</si>
  <si>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</si>
  <si>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</si>
  <si>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</si>
  <si>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</si>
  <si>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</si>
  <si>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</si>
  <si>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</si>
  <si>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</si>
  <si>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</si>
  <si>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</si>
  <si>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</si>
  <si>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</si>
  <si>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</si>
  <si>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</si>
  <si>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</si>
  <si>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</si>
  <si>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</si>
  <si>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</si>
  <si>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</si>
  <si>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</si>
  <si>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</si>
  <si>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</si>
  <si>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</si>
  <si>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</si>
  <si>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</si>
  <si>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</si>
  <si>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</si>
  <si>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</si>
  <si>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</si>
  <si>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</si>
  <si>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</si>
  <si>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</si>
  <si>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</si>
  <si>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</si>
  <si>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</si>
  <si>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</si>
  <si>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</si>
  <si>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</si>
  <si>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</si>
  <si>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</si>
  <si>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</si>
  <si>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</si>
  <si>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</si>
  <si>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</si>
  <si>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</si>
  <si>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</si>
  <si>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</si>
  <si>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</si>
  <si>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</si>
  <si>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</si>
  <si>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</si>
  <si>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</si>
  <si>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</si>
  <si>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</si>
  <si>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</si>
  <si>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</si>
  <si>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</si>
  <si>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</si>
  <si>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</si>
  <si>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</si>
  <si>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</si>
  <si>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</si>
  <si>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</si>
  <si>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</si>
  <si>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</si>
  <si>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</si>
  <si>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</si>
  <si>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</si>
  <si>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</si>
  <si>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</si>
  <si>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</si>
  <si>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</si>
  <si>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</si>
  <si>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</si>
  <si>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</si>
  <si>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</si>
  <si>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</si>
  <si>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</si>
  <si>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</si>
  <si>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</si>
  <si>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</si>
  <si>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</si>
  <si>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</si>
  <si>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</si>
  <si>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</si>
  <si>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</si>
  <si>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</si>
  <si>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</si>
  <si>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</si>
  <si>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</si>
  <si>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</si>
  <si>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</si>
  <si>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</si>
  <si>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</si>
  <si>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</si>
  <si>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</si>
  <si>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</si>
  <si>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</si>
  <si>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</si>
  <si>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</si>
  <si>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</si>
  <si>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</si>
  <si>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</si>
  <si>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</si>
  <si>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</si>
  <si>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</si>
  <si>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</si>
  <si>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</si>
  <si>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</si>
  <si>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</si>
  <si>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</si>
  <si>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</si>
  <si>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</si>
  <si>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</si>
  <si>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</si>
  <si>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</si>
  <si>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</si>
  <si>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</si>
  <si>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</si>
  <si>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</si>
  <si>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</si>
  <si>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</si>
  <si>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</si>
  <si>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</si>
  <si>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</si>
  <si>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</si>
  <si>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</si>
  <si>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</si>
  <si>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</si>
  <si>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</si>
  <si>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</si>
  <si>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</si>
  <si>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</si>
  <si>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</si>
  <si>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</si>
  <si>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</si>
  <si>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</si>
  <si>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</si>
  <si>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</si>
  <si>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</si>
  <si>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</si>
  <si>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</si>
  <si>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</si>
  <si>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</si>
  <si>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</si>
  <si>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</si>
  <si>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</si>
  <si>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</si>
  <si>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</si>
  <si>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</si>
  <si>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</si>
  <si>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</si>
  <si>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</si>
  <si>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</si>
  <si>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</si>
  <si>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</si>
  <si>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</si>
  <si>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</si>
  <si>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</si>
  <si>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</si>
  <si>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</si>
  <si>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</si>
  <si>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</si>
  <si>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</si>
  <si>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</si>
  <si>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</si>
  <si>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</si>
  <si>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</si>
  <si>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</si>
  <si>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</si>
  <si>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</si>
  <si>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</si>
  <si>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</si>
  <si>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</si>
  <si>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</si>
  <si>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</si>
  <si>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</si>
  <si>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</si>
  <si>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</si>
  <si>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</si>
  <si>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</si>
  <si>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</si>
  <si>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</si>
  <si>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</si>
  <si>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</si>
  <si>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</si>
  <si>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</si>
  <si>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</si>
  <si>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</si>
  <si>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</si>
  <si>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</si>
  <si>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</si>
  <si>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</si>
  <si>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</si>
  <si>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</si>
  <si>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</si>
  <si>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</si>
  <si>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</si>
  <si>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</si>
  <si>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</si>
  <si>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</si>
  <si>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</si>
  <si>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</si>
  <si>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</si>
  <si>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</si>
  <si>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</si>
  <si>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</si>
  <si>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</si>
  <si>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</si>
  <si>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</si>
  <si>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</si>
  <si>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</si>
  <si>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</si>
  <si>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</si>
  <si>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</si>
  <si>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</si>
  <si>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</si>
  <si>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</si>
  <si>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</si>
  <si>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</si>
  <si>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</si>
  <si>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</si>
  <si>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</si>
  <si>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</si>
  <si>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</si>
  <si>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</si>
  <si>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</si>
  <si>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</si>
  <si>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</si>
  <si>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</si>
  <si>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</si>
  <si>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</si>
  <si>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</si>
  <si>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</si>
  <si>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</si>
  <si>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</si>
  <si>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</si>
  <si>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</si>
  <si>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</si>
  <si>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</si>
  <si>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</si>
  <si>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</si>
  <si>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</si>
  <si>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</si>
  <si>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</si>
  <si>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</si>
  <si>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</si>
  <si>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</si>
  <si>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</si>
  <si>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</si>
  <si>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</si>
  <si>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</si>
  <si>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</si>
  <si>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</si>
  <si>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</si>
  <si>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</si>
  <si>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</si>
  <si>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</si>
  <si>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</si>
  <si>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</si>
  <si>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</si>
  <si>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</si>
  <si>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</si>
  <si>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</si>
  <si>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</si>
  <si>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</si>
  <si>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</si>
  <si>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</si>
  <si>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</si>
  <si>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</si>
  <si>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</si>
  <si>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</si>
  <si>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</si>
  <si>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</si>
  <si>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</si>
  <si>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</si>
  <si>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</si>
  <si>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</si>
  <si>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</si>
  <si>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</si>
  <si>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</si>
  <si>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</si>
  <si>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</si>
  <si>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</si>
  <si>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</si>
  <si>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</si>
  <si>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</si>
  <si>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</si>
  <si>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</si>
  <si>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</si>
  <si>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</si>
  <si>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</si>
  <si>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</si>
  <si>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</si>
  <si>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</si>
  <si>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</si>
  <si>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</si>
  <si>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</si>
  <si>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</si>
  <si>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</si>
  <si>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</si>
  <si>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</si>
  <si>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</si>
  <si>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</si>
  <si>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</si>
  <si>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</si>
  <si>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</si>
  <si>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</si>
  <si>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</si>
  <si>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</si>
  <si>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</si>
  <si>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</si>
  <si>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</si>
  <si>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</si>
  <si>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</si>
  <si>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</si>
  <si>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</si>
  <si>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</si>
  <si>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</si>
  <si>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</si>
  <si>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</si>
  <si>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</si>
  <si>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</si>
  <si>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</si>
  <si>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</si>
  <si>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</si>
  <si>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</si>
  <si>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</si>
  <si>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</si>
  <si>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</si>
  <si>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</si>
  <si>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</si>
  <si>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</si>
  <si>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</si>
  <si>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</si>
  <si>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</si>
  <si>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</si>
  <si>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</si>
  <si>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</si>
  <si>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</si>
  <si>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</si>
  <si>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</si>
  <si>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</si>
  <si>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</si>
  <si>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</si>
  <si>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</si>
  <si>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</si>
  <si>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</si>
  <si>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</si>
  <si>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</si>
  <si>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</si>
  <si>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</si>
  <si>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</si>
  <si>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</si>
  <si>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</si>
  <si>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</si>
  <si>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</si>
  <si>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</si>
  <si>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</si>
  <si>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</si>
  <si>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</si>
  <si>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</si>
  <si>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</si>
  <si>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</si>
  <si>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</si>
  <si>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</si>
  <si>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</si>
  <si>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</si>
  <si>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</si>
  <si>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</si>
  <si>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</si>
  <si>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</si>
  <si>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</si>
  <si>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</si>
  <si>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</si>
  <si>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</si>
  <si>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</si>
  <si>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</si>
  <si>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</si>
  <si>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</si>
  <si>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</si>
  <si>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</si>
  <si>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</si>
  <si>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</si>
  <si>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</si>
  <si>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</si>
  <si>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</si>
  <si>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</si>
  <si>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</si>
  <si>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</si>
  <si>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</si>
  <si>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</si>
  <si>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</si>
  <si>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</si>
  <si>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</si>
  <si>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</si>
  <si>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</si>
  <si>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</si>
  <si>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</si>
  <si>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</si>
  <si>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</si>
  <si>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</si>
  <si>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</si>
  <si>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</si>
  <si>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</si>
  <si>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</si>
  <si>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</si>
  <si>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</si>
  <si>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</si>
  <si>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</si>
  <si>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</si>
  <si>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</si>
  <si>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</si>
  <si>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</si>
  <si>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</si>
  <si>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</si>
  <si>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</si>
  <si>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</si>
  <si>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</si>
  <si>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</si>
  <si>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</si>
  <si>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</si>
  <si>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</si>
  <si>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</si>
  <si>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</si>
  <si>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</si>
  <si>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</si>
  <si>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</si>
  <si>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</si>
  <si>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</si>
  <si>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</si>
  <si>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</si>
  <si>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</si>
  <si>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</si>
  <si>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</si>
  <si>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</si>
  <si>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</si>
  <si>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</si>
  <si>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</si>
  <si>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</si>
  <si>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</si>
  <si>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</si>
  <si>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</si>
  <si>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</si>
  <si>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</si>
  <si>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</si>
  <si>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</si>
  <si>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</si>
  <si>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</si>
  <si>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</si>
  <si>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</si>
  <si>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</si>
  <si>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</si>
  <si>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</si>
  <si>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</si>
  <si>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</si>
  <si>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</si>
  <si>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</si>
  <si>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</si>
  <si>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</si>
  <si>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</si>
  <si>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</si>
  <si>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</si>
  <si>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</si>
  <si>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</si>
  <si>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</si>
  <si>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</si>
  <si>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</si>
  <si>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</si>
  <si>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</si>
  <si>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</si>
  <si>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</si>
  <si>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</si>
  <si>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</si>
  <si>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</si>
  <si>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</si>
  <si>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</si>
  <si>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</si>
  <si>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</si>
  <si>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</si>
  <si>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</si>
  <si>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</si>
  <si>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</si>
  <si>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</si>
  <si>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</si>
  <si>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</si>
  <si>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</si>
  <si>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</si>
  <si>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</si>
  <si>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</si>
  <si>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</si>
  <si>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</si>
  <si>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</si>
  <si>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</si>
  <si>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</si>
  <si>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</si>
  <si>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</si>
  <si>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</si>
  <si>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</si>
  <si>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</si>
  <si>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</si>
  <si>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</si>
  <si>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</si>
  <si>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</si>
  <si>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</si>
  <si>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</si>
  <si>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</si>
  <si>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</si>
  <si>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</si>
  <si>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</si>
  <si>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</si>
  <si>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</si>
  <si>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</si>
  <si>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</si>
  <si>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</si>
  <si>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</si>
  <si>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</si>
  <si>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</si>
  <si>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</si>
  <si>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</si>
  <si>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</si>
  <si>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</si>
  <si>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</si>
  <si>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</si>
  <si>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</si>
  <si>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</si>
  <si>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</si>
  <si>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</si>
  <si>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</si>
  <si>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</si>
  <si>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</si>
  <si>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</si>
  <si>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</si>
  <si>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</si>
  <si>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</si>
  <si>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</si>
  <si>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</si>
  <si>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</si>
  <si>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</si>
  <si>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</si>
  <si>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</si>
  <si>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</si>
  <si>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</si>
  <si>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</si>
  <si>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</si>
  <si>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</si>
  <si>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</si>
  <si>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</si>
  <si>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</si>
  <si>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</si>
  <si>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</si>
  <si>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</si>
  <si>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</si>
  <si>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</si>
  <si>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</si>
  <si>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</si>
  <si>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</si>
  <si>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</si>
  <si>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</si>
  <si>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</si>
  <si>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</si>
  <si>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</si>
  <si>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</si>
  <si>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</si>
  <si>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</si>
  <si>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</si>
  <si>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</si>
  <si>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</si>
  <si>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</si>
  <si>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</si>
  <si>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</si>
  <si>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</si>
  <si>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</si>
  <si>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</si>
  <si>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</si>
  <si>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</si>
  <si>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</si>
  <si>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</si>
  <si>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</si>
  <si>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</si>
  <si>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</si>
  <si>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</si>
  <si>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</si>
  <si>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</si>
  <si>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</si>
  <si>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</si>
  <si>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</si>
  <si>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</si>
  <si>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</si>
  <si>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</si>
  <si>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</si>
  <si>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</si>
  <si>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</si>
  <si>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</si>
  <si>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</si>
  <si>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</si>
  <si>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</si>
  <si>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</si>
  <si>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</si>
  <si>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</si>
  <si>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</si>
  <si>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</si>
  <si>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</si>
  <si>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</si>
  <si>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</si>
  <si>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</si>
  <si>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</si>
  <si>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</si>
  <si>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</si>
  <si>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</si>
  <si>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</si>
  <si>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</si>
  <si>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</si>
  <si>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</si>
  <si>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</si>
  <si>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</si>
  <si>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</si>
  <si>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</si>
  <si>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</si>
  <si>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</si>
  <si>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</si>
  <si>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</si>
  <si>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</si>
  <si>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</si>
  <si>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</si>
  <si>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</si>
  <si>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</si>
  <si>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</si>
  <si>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</si>
  <si>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</si>
  <si>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</si>
  <si>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</si>
  <si>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</si>
  <si>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</si>
  <si>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</si>
  <si>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</si>
  <si>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</si>
  <si>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</si>
  <si>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</si>
  <si>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</si>
  <si>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</si>
  <si>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</si>
  <si>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</si>
  <si>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</si>
  <si>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</si>
  <si>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</si>
  <si>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</si>
  <si>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</si>
  <si>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</si>
  <si>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</si>
  <si>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</si>
  <si>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</si>
  <si>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</si>
  <si>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</si>
  <si>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</si>
  <si>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</si>
  <si>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</si>
  <si>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</si>
  <si>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</si>
  <si>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</si>
  <si>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</si>
  <si>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</si>
  <si>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</si>
  <si>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</si>
  <si>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</si>
  <si>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</si>
  <si>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</si>
  <si>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</si>
  <si>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</si>
  <si>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</si>
  <si>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</si>
  <si>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</si>
  <si>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</si>
  <si>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</si>
  <si>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</si>
  <si>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</si>
  <si>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</si>
  <si>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</si>
  <si>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</si>
  <si>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</si>
  <si>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</si>
  <si>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</si>
  <si>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</si>
  <si>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</si>
  <si>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</si>
  <si>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</si>
  <si>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</si>
  <si>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</si>
  <si>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</si>
  <si>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</si>
  <si>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</si>
  <si>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</si>
  <si>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</si>
  <si>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</si>
  <si>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</si>
  <si>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</si>
  <si>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</si>
  <si>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</si>
  <si>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</si>
  <si>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</si>
  <si>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</si>
  <si>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</si>
  <si>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</si>
  <si>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</si>
  <si>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</si>
  <si>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</si>
  <si>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</si>
  <si>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</si>
  <si>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</si>
  <si>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</si>
  <si>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</si>
  <si>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</si>
  <si>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</si>
  <si>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</si>
  <si>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</si>
  <si>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</si>
  <si>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</si>
  <si>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</si>
  <si>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</si>
  <si>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</si>
  <si>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</si>
  <si>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</si>
  <si>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</si>
  <si>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</si>
  <si>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</si>
  <si>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</si>
  <si>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</si>
  <si>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</si>
  <si>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</si>
  <si>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</si>
  <si>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</si>
  <si>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</si>
  <si>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</si>
  <si>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</si>
  <si>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</si>
  <si>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</si>
  <si>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</si>
  <si>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</si>
  <si>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</si>
  <si>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</si>
  <si>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</si>
  <si>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</si>
  <si>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</si>
  <si>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</si>
  <si>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</si>
  <si>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</si>
  <si>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</si>
  <si>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</si>
  <si>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</si>
  <si>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</si>
  <si>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</si>
  <si>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</si>
  <si>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</si>
  <si>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</si>
  <si>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</si>
  <si>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</si>
  <si>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</si>
  <si>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</si>
  <si>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</si>
  <si>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</si>
  <si>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</si>
  <si>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</si>
  <si>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</si>
  <si>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</si>
  <si>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</si>
  <si>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</si>
  <si>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</si>
  <si>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</si>
  <si>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</si>
  <si>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</si>
  <si>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</si>
  <si>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</si>
  <si>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</si>
  <si>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</si>
  <si>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</si>
  <si>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</si>
  <si>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</si>
  <si>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</si>
  <si>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</si>
  <si>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</si>
  <si>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</si>
  <si>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</si>
  <si>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</si>
  <si>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</si>
  <si>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</si>
  <si>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</si>
  <si>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</si>
  <si>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</si>
  <si>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</si>
  <si>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</si>
  <si>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</si>
  <si>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</si>
  <si>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</si>
  <si>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</si>
  <si>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</si>
  <si>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</si>
  <si>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</si>
  <si>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</si>
  <si>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</si>
  <si>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</si>
  <si>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</si>
  <si>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</si>
  <si>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</si>
  <si>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</si>
  <si>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</si>
  <si>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</si>
  <si>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</si>
  <si>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</si>
  <si>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</si>
  <si>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</si>
  <si>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</si>
  <si>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</si>
  <si>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</si>
  <si>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</si>
  <si>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</si>
  <si>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</si>
  <si>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</si>
  <si>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</si>
  <si>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</si>
  <si>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</si>
  <si>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</si>
  <si>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</si>
  <si>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</si>
  <si>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</si>
  <si>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</si>
  <si>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</si>
  <si>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</si>
  <si>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</si>
  <si>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</si>
  <si>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</si>
  <si>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</si>
  <si>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</si>
  <si>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</si>
  <si>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</si>
  <si>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</si>
  <si>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</si>
  <si>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</si>
  <si>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</si>
  <si>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</si>
  <si>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</si>
  <si>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</si>
  <si>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</si>
  <si>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</si>
  <si>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</si>
  <si>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</si>
  <si>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</si>
  <si>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</si>
  <si>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</si>
  <si>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</si>
  <si>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</si>
  <si>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</si>
  <si>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</si>
  <si>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</si>
  <si>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</si>
  <si>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</si>
  <si>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</si>
  <si>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</si>
  <si>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</si>
  <si>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</si>
  <si>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</si>
  <si>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</si>
  <si>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</si>
  <si>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</si>
  <si>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</si>
  <si>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</si>
  <si>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</si>
  <si>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</si>
  <si>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</si>
  <si>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</si>
  <si>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</si>
  <si>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</si>
  <si>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</si>
  <si>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</si>
  <si>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</si>
  <si>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</si>
  <si>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</si>
  <si>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</si>
  <si>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</si>
  <si>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</si>
  <si>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</si>
  <si>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</si>
  <si>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</si>
  <si>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</si>
  <si>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</si>
  <si>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</si>
  <si>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</si>
  <si>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</si>
  <si>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</si>
  <si>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</si>
  <si>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</si>
  <si>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</si>
  <si>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</si>
  <si>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</si>
  <si>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</si>
  <si>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</si>
  <si>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</si>
  <si>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</si>
  <si>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</si>
  <si>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</si>
  <si>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</si>
  <si>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</si>
  <si>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</si>
  <si>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</si>
  <si>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</si>
  <si>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</si>
  <si>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</si>
  <si>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</si>
  <si>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</si>
  <si>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</si>
  <si>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</si>
  <si>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</si>
  <si>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</si>
  <si>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</si>
  <si>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</si>
  <si>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</si>
  <si>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</si>
  <si>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</si>
  <si>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</si>
  <si>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</si>
  <si>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</si>
  <si>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</si>
  <si>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</si>
  <si>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</si>
  <si>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</si>
  <si>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</si>
  <si>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</si>
  <si>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</si>
  <si>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</si>
  <si>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</si>
  <si>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</si>
  <si>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</si>
  <si>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</si>
  <si>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</si>
  <si>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</si>
  <si>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</si>
  <si>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</si>
  <si>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</si>
  <si>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</si>
  <si>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</si>
  <si>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</si>
  <si>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</si>
  <si>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</si>
  <si>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</si>
  <si>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</si>
  <si>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</si>
  <si>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</si>
  <si>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</si>
  <si>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</si>
  <si>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</si>
  <si>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</si>
  <si>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</si>
  <si>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</si>
  <si>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</si>
  <si>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</si>
  <si>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</si>
  <si>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</si>
  <si>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</si>
  <si>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</si>
  <si>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</si>
  <si>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</si>
  <si>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</si>
  <si>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</si>
  <si>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</si>
  <si>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</si>
  <si>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</si>
  <si>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</si>
  <si>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</si>
  <si>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</si>
  <si>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</si>
  <si>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</si>
  <si>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</si>
  <si>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</si>
  <si>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</si>
  <si>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</si>
  <si>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</si>
  <si>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</si>
  <si>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</si>
  <si>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</si>
  <si>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</si>
  <si>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</si>
  <si>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</si>
  <si>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</si>
  <si>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</si>
  <si>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</si>
  <si>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</si>
  <si>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</si>
  <si>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</si>
  <si>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</si>
  <si>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</si>
  <si>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</si>
  <si>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</si>
  <si>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</si>
  <si>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</si>
  <si>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</si>
  <si>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</si>
  <si>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</si>
  <si>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</si>
  <si>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</si>
  <si>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</si>
  <si>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</si>
  <si>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</si>
  <si>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</si>
  <si>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</si>
  <si>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</si>
  <si>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</si>
  <si>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</si>
  <si>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</si>
  <si>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</si>
  <si>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</si>
  <si>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</si>
  <si>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</si>
  <si>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</si>
  <si>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</si>
  <si>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</si>
  <si>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</si>
  <si>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</si>
  <si>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</si>
  <si>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</si>
  <si>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</si>
  <si>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</si>
  <si>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</si>
  <si>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</si>
  <si>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</si>
  <si>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</si>
  <si>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</si>
  <si>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</si>
  <si>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</si>
  <si>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</si>
  <si>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</si>
  <si>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</si>
  <si>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</si>
  <si>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</si>
  <si>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</si>
  <si>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</si>
  <si>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</si>
  <si>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</si>
  <si>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</si>
  <si>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</si>
  <si>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</si>
  <si>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</si>
  <si>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</si>
  <si>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</si>
  <si>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</si>
  <si>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</si>
  <si>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</si>
  <si>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</si>
  <si>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</si>
  <si>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</si>
  <si>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</si>
  <si>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</si>
  <si>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</si>
  <si>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</si>
  <si>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</si>
  <si>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</si>
  <si>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</si>
  <si>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</si>
  <si>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</si>
  <si>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</si>
  <si>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</si>
  <si>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</si>
  <si>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</si>
  <si>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</si>
  <si>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</si>
  <si>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</si>
  <si>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</si>
  <si>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</si>
  <si>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</si>
  <si>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</si>
  <si>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</si>
  <si>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</si>
  <si>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</si>
  <si>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</si>
  <si>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</si>
  <si>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</si>
  <si>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</si>
  <si>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</si>
  <si>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</si>
  <si>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</si>
  <si>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</si>
  <si>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</si>
  <si>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</si>
  <si>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</si>
  <si>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</si>
  <si>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</si>
  <si>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</si>
  <si>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</si>
  <si>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</si>
  <si>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</si>
  <si>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</si>
  <si>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</si>
  <si>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</si>
  <si>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</si>
  <si>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</si>
  <si>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</si>
  <si>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</si>
  <si>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</si>
  <si>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</si>
  <si>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</si>
  <si>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</si>
  <si>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</si>
  <si>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</si>
  <si>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</si>
  <si>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</si>
  <si>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</si>
  <si>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</si>
  <si>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</si>
  <si>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</si>
  <si>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</si>
  <si>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</si>
  <si>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</si>
  <si>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</si>
  <si>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</si>
  <si>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</si>
  <si>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</si>
  <si>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</si>
  <si>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</si>
  <si>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</si>
  <si>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</si>
  <si>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</si>
  <si>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</si>
  <si>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</si>
  <si>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</si>
  <si>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</si>
  <si>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</si>
  <si>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</si>
  <si>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</si>
  <si>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</si>
  <si>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</si>
  <si>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</si>
  <si>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</si>
  <si>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</si>
  <si>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</si>
  <si>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</si>
  <si>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</si>
  <si>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</si>
  <si>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</si>
  <si>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</si>
  <si>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</si>
  <si>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</si>
  <si>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</si>
  <si>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</si>
  <si>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</si>
  <si>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</si>
  <si>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</si>
  <si>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</si>
  <si>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</si>
  <si>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</si>
  <si>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</si>
  <si>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</si>
  <si>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</si>
  <si>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</si>
  <si>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</si>
  <si>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</si>
  <si>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</si>
  <si>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</si>
  <si>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</si>
  <si>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</si>
  <si>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</si>
  <si>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</si>
  <si>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</si>
  <si>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</si>
  <si>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</si>
  <si>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</si>
  <si>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</si>
  <si>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</si>
  <si>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</si>
  <si>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</si>
  <si>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</si>
  <si>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</si>
  <si>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</si>
  <si>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</si>
  <si>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</si>
  <si>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</si>
  <si>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</si>
  <si>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</si>
  <si>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</si>
  <si>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</si>
  <si>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</si>
  <si>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</si>
  <si>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</si>
  <si>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</si>
  <si>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</si>
  <si>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</si>
  <si>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</si>
  <si>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</si>
  <si>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</si>
  <si>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</si>
  <si>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</si>
  <si>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</si>
  <si>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</si>
  <si>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</si>
  <si>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</si>
  <si>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</si>
  <si>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</si>
  <si>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</si>
  <si>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</si>
  <si>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</si>
  <si>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</si>
  <si>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</si>
  <si>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</si>
  <si>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</si>
  <si>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</si>
  <si>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</si>
  <si>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</si>
  <si>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</si>
  <si>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</si>
  <si>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</si>
  <si>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</si>
  <si>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</si>
  <si>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</si>
  <si>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</si>
  <si>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</si>
  <si>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</si>
  <si>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</si>
  <si>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</si>
  <si>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</si>
  <si>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</si>
  <si>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</si>
  <si>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</si>
  <si>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</si>
  <si>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</si>
  <si>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</si>
  <si>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</si>
  <si>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</si>
  <si>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</si>
  <si>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</si>
  <si>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</si>
  <si>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</si>
  <si>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</si>
  <si>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</si>
  <si>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</si>
  <si>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</si>
  <si>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</si>
  <si>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</si>
  <si>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</si>
  <si>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</si>
  <si>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</si>
  <si>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</si>
  <si>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</si>
  <si>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</si>
  <si>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</si>
  <si>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</si>
  <si>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</si>
  <si>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</si>
  <si>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</si>
  <si>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</si>
  <si>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</si>
  <si>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</si>
  <si>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</si>
  <si>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</si>
  <si>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</si>
  <si>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</si>
  <si>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</si>
  <si>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</si>
  <si>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</si>
  <si>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</si>
  <si>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</si>
  <si>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</si>
  <si>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</si>
  <si>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</si>
  <si>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</si>
  <si>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</si>
  <si>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</si>
  <si>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</si>
  <si>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</si>
  <si>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</si>
  <si>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</si>
  <si>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</si>
  <si>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</si>
  <si>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</si>
  <si>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</si>
  <si>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</si>
  <si>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</si>
  <si>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</si>
  <si>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</si>
  <si>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</si>
  <si>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</si>
  <si>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</si>
  <si>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</si>
  <si>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</si>
  <si>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</si>
  <si>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</si>
  <si>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</si>
  <si>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</si>
  <si>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</si>
  <si>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</si>
  <si>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</si>
  <si>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</si>
  <si>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</si>
  <si>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</si>
  <si>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</si>
  <si>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</si>
  <si>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</si>
  <si>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</si>
  <si>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</si>
  <si>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</si>
  <si>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</si>
  <si>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</si>
  <si>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</si>
  <si>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</si>
  <si>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</si>
  <si>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</si>
  <si>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</si>
  <si>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</si>
  <si>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</si>
  <si>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</si>
  <si>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</si>
  <si>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</si>
  <si>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</si>
  <si>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</si>
  <si>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</si>
  <si>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</si>
  <si>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</si>
  <si>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</si>
  <si>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</si>
  <si>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</si>
  <si>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</si>
  <si>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</si>
  <si>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</si>
  <si>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</si>
  <si>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</si>
  <si>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</si>
  <si>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</si>
  <si>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</si>
  <si>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</si>
  <si>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</si>
  <si>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</si>
  <si>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</si>
  <si>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</si>
  <si>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</si>
  <si>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</si>
  <si>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</si>
  <si>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</si>
  <si>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</si>
  <si>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</si>
  <si>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</si>
  <si>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</si>
  <si>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</si>
  <si>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</si>
  <si>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</si>
  <si>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</si>
  <si>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</si>
  <si>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</si>
  <si>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</si>
  <si>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</si>
  <si>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</si>
  <si>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</si>
  <si>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</si>
  <si>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</si>
  <si>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</si>
  <si>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</si>
  <si>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</si>
  <si>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</si>
  <si>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</si>
  <si>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</si>
  <si>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</si>
  <si>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</si>
  <si>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</si>
  <si>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</si>
  <si>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</si>
  <si>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</si>
  <si>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</si>
  <si>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</si>
  <si>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</si>
  <si>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</si>
  <si>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</si>
  <si>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</si>
  <si>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</si>
  <si>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</si>
  <si>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</si>
  <si>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</si>
  <si>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</si>
  <si>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</si>
  <si>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</si>
  <si>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</si>
  <si>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</si>
  <si>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</si>
  <si>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</si>
  <si>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</si>
  <si>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</si>
  <si>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</si>
  <si>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</si>
  <si>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</si>
  <si>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</si>
  <si>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</si>
  <si>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</si>
  <si>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</si>
  <si>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</si>
  <si>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</si>
  <si>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</si>
  <si>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</si>
  <si>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</si>
  <si>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</si>
  <si>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</si>
  <si>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</si>
  <si>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</si>
  <si>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</si>
  <si>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</si>
  <si>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</si>
  <si>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</si>
  <si>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</si>
  <si>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</si>
  <si>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</si>
  <si>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</si>
  <si>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</si>
  <si>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</si>
  <si>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</si>
  <si>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</si>
  <si>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</si>
  <si>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</si>
  <si>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</si>
  <si>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</si>
  <si>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</si>
  <si>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</si>
  <si>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</si>
  <si>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</si>
  <si>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</si>
  <si>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</si>
  <si>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</si>
  <si>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</si>
  <si>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</si>
  <si>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</si>
  <si>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</si>
  <si>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</si>
  <si>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</si>
  <si>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</si>
  <si>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</si>
  <si>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</si>
  <si>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</si>
  <si>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</si>
  <si>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</si>
  <si>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</si>
  <si>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</si>
  <si>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</si>
  <si>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</si>
  <si>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</si>
  <si>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</si>
  <si>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</si>
  <si>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</si>
  <si>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</si>
  <si>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</si>
  <si>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</si>
  <si>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</si>
  <si>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</si>
  <si>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</si>
  <si>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</si>
  <si>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</si>
  <si>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</si>
  <si>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</si>
  <si>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</si>
  <si>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</si>
  <si>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</si>
  <si>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</si>
  <si>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</si>
  <si>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</si>
  <si>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</si>
  <si>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</si>
  <si>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</si>
  <si>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</si>
  <si>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</si>
  <si>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</si>
  <si>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</si>
  <si>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</si>
  <si>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</si>
  <si>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</si>
  <si>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</si>
  <si>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</si>
  <si>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</si>
  <si>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</si>
  <si>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</si>
  <si>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</si>
  <si>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</si>
  <si>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</si>
  <si>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</si>
  <si>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</si>
  <si>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</si>
  <si>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</si>
  <si>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</si>
  <si>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</si>
  <si>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</si>
  <si>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</si>
  <si>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</si>
  <si>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</si>
  <si>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</si>
  <si>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</si>
  <si>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</si>
  <si>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</si>
  <si>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</si>
  <si>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</si>
  <si>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</si>
  <si>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</si>
  <si>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</si>
  <si>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</si>
  <si>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</si>
  <si>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</si>
  <si>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</si>
  <si>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</si>
  <si>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</si>
  <si>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</si>
  <si>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</si>
  <si>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</si>
  <si>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</si>
  <si>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</si>
  <si>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</si>
  <si>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</si>
  <si>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</si>
  <si>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</si>
  <si>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</si>
  <si>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</si>
  <si>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</si>
  <si>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</si>
  <si>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</si>
  <si>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</si>
  <si>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</si>
  <si>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</si>
  <si>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</si>
  <si>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</si>
  <si>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</si>
  <si>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</si>
  <si>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</si>
  <si>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</si>
  <si>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</si>
  <si>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</si>
  <si>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</si>
  <si>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</si>
  <si>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</si>
  <si>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</si>
  <si>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</si>
  <si>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</si>
  <si>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</si>
  <si>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</si>
  <si>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</si>
  <si>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</si>
  <si>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</si>
  <si>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</si>
  <si>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</si>
  <si>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</si>
  <si>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</si>
  <si>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</si>
  <si>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</si>
  <si>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</si>
  <si>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</si>
  <si>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</si>
  <si>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</si>
  <si>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</si>
  <si>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</si>
  <si>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</si>
  <si>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</si>
  <si>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</si>
  <si>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</si>
  <si>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</si>
  <si>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</si>
  <si>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</si>
  <si>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</si>
  <si>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</si>
  <si>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</si>
  <si>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</si>
  <si>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</si>
  <si>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</si>
  <si>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</si>
  <si>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</si>
  <si>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</si>
  <si>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</si>
  <si>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</si>
  <si>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</si>
  <si>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</si>
  <si>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</si>
  <si>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</si>
  <si>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</si>
  <si>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</si>
  <si>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</si>
  <si>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</si>
  <si>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</si>
  <si>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</si>
  <si>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</si>
  <si>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</si>
  <si>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</si>
  <si>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</si>
  <si>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</si>
  <si>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</si>
  <si>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</si>
  <si>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</si>
  <si>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</si>
  <si>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</si>
  <si>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</si>
  <si>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</si>
  <si>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</si>
  <si>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</si>
  <si>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</si>
  <si>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</si>
  <si>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</si>
  <si>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</si>
  <si>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</si>
  <si>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</si>
  <si>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</si>
  <si>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</si>
  <si>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</si>
  <si>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</si>
  <si>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</si>
  <si>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</si>
  <si>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</si>
  <si>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</si>
  <si>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</si>
  <si>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</si>
  <si>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</si>
  <si>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</si>
  <si>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</si>
  <si>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</si>
  <si>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</si>
  <si>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</si>
  <si>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</si>
  <si>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</si>
  <si>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</si>
  <si>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</si>
  <si>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</si>
  <si>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</si>
  <si>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</si>
  <si>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</si>
  <si>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</si>
  <si>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</si>
  <si>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</si>
  <si>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</si>
  <si>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</si>
  <si>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</si>
  <si>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</si>
  <si>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</si>
  <si>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</si>
  <si>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</si>
  <si>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</si>
  <si>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</si>
  <si>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</si>
  <si>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</si>
  <si>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</si>
  <si>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</si>
  <si>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</si>
  <si>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</si>
  <si>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</si>
  <si>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</si>
  <si>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</si>
  <si>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</si>
  <si>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</si>
  <si>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</si>
  <si>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</si>
  <si>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</si>
  <si>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</si>
  <si>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</si>
  <si>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</si>
  <si>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</si>
  <si>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</si>
  <si>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</si>
  <si>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</si>
  <si>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</si>
  <si>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</si>
  <si>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</si>
  <si>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</si>
  <si>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</si>
  <si>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</si>
  <si>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</si>
  <si>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</si>
  <si>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</si>
  <si>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</si>
  <si>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</si>
  <si>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</si>
  <si>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</si>
  <si>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</si>
  <si>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</si>
  <si>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</si>
  <si>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</si>
  <si>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</si>
  <si>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</si>
  <si>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</si>
  <si>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</si>
  <si>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</si>
  <si>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</si>
  <si>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</si>
  <si>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</si>
  <si>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</si>
  <si>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</si>
  <si>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</si>
  <si>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</si>
  <si>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</si>
  <si>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</si>
  <si>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</si>
  <si>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</si>
  <si>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</si>
  <si>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</si>
  <si>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</si>
  <si>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</si>
  <si>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</si>
  <si>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</si>
  <si>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</si>
  <si>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</si>
  <si>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</si>
  <si>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</si>
  <si>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</si>
  <si>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</si>
  <si>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</si>
  <si>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</si>
  <si>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</si>
  <si>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</si>
  <si>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</si>
  <si>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</si>
  <si>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</si>
  <si>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</si>
  <si>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</si>
  <si>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</si>
  <si>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</si>
  <si>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</si>
  <si>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</si>
  <si>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</si>
  <si>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</si>
  <si>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</si>
  <si>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</si>
  <si>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</si>
  <si>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</si>
  <si>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</si>
  <si>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</si>
  <si>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</si>
  <si>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</si>
  <si>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</si>
  <si>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</si>
  <si>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</si>
  <si>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</si>
  <si>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</si>
  <si>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</si>
  <si>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</si>
  <si>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</si>
  <si>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</si>
  <si>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</si>
  <si>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</si>
  <si>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</si>
  <si>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</si>
  <si>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</si>
  <si>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</si>
  <si>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</si>
  <si>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</si>
  <si>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</si>
  <si>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</si>
  <si>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</si>
  <si>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</si>
  <si>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</si>
  <si>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</si>
  <si>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</si>
  <si>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</si>
  <si>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</si>
  <si>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</si>
  <si>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</si>
  <si>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</si>
  <si>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</si>
  <si>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</si>
  <si>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</si>
  <si>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</si>
  <si>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</si>
  <si>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</si>
  <si>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</si>
  <si>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</si>
  <si>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</si>
  <si>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</si>
  <si>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</si>
  <si>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</si>
  <si>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</si>
  <si>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</si>
  <si>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</si>
  <si>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</si>
  <si>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</si>
  <si>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</si>
  <si>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</si>
  <si>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</si>
  <si>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</si>
  <si>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</si>
  <si>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</si>
  <si>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</si>
  <si>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</si>
  <si>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</si>
  <si>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</si>
  <si>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</si>
  <si>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</si>
  <si>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</si>
  <si>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</si>
  <si>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</si>
  <si>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</si>
  <si>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</si>
  <si>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</si>
  <si>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</si>
  <si>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</si>
  <si>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</si>
  <si>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</si>
  <si>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</si>
  <si>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</si>
  <si>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</si>
  <si>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</si>
  <si>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</si>
  <si>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</si>
  <si>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</si>
  <si>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</si>
  <si>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</si>
  <si>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</si>
  <si>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</si>
  <si>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</si>
  <si>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</si>
  <si>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</si>
  <si>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</si>
  <si>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</si>
  <si>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</si>
  <si>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</si>
  <si>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</si>
  <si>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</si>
  <si>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</si>
  <si>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</si>
  <si>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</si>
  <si>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</si>
  <si>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</si>
  <si>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</si>
  <si>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</si>
  <si>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</si>
  <si>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</si>
  <si>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</si>
  <si>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</si>
  <si>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</si>
  <si>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</si>
  <si>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</si>
  <si>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</si>
  <si>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</si>
  <si>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</si>
  <si>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</si>
  <si>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</si>
  <si>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</si>
  <si>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</si>
  <si>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</si>
  <si>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</si>
  <si>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</si>
  <si>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</si>
  <si>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</si>
  <si>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</si>
  <si>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</si>
  <si>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</si>
  <si>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</si>
  <si>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</si>
  <si>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</si>
  <si>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</si>
  <si>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</si>
  <si>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</si>
  <si>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</si>
  <si>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</si>
  <si>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</si>
  <si>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</si>
  <si>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</si>
  <si>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</si>
  <si>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</si>
  <si>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</si>
  <si>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</si>
  <si>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</si>
  <si>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</si>
  <si>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</si>
  <si>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</si>
  <si>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</si>
  <si>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</si>
  <si>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</si>
  <si>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</si>
  <si>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</si>
  <si>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</si>
  <si>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</si>
  <si>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</si>
  <si>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</si>
  <si>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</si>
  <si>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</si>
  <si>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</si>
  <si>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</si>
  <si>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</si>
  <si>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</si>
  <si>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</si>
  <si>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</si>
  <si>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</si>
  <si>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</si>
  <si>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</si>
  <si>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</si>
  <si>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</si>
  <si>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</si>
  <si>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</si>
  <si>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</si>
  <si>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</si>
  <si>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</si>
  <si>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</si>
  <si>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</si>
  <si>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</si>
  <si>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</si>
  <si>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</si>
  <si>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</si>
  <si>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</si>
  <si>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</si>
  <si>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</si>
  <si>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</si>
  <si>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</si>
  <si>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</si>
  <si>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</si>
  <si>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</si>
  <si>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</si>
  <si>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</si>
  <si>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</si>
  <si>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</si>
  <si>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</si>
  <si>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</si>
  <si>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</si>
  <si>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</si>
  <si>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</si>
  <si>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</si>
  <si>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</si>
  <si>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</si>
  <si>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</si>
  <si>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</si>
  <si>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</si>
  <si>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</si>
  <si>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</si>
  <si>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</si>
  <si>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</si>
  <si>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</si>
  <si>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</si>
  <si>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</si>
  <si>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</si>
  <si>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</si>
  <si>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</si>
  <si>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</si>
  <si>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</si>
  <si>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</si>
  <si>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</si>
  <si>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</si>
  <si>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</si>
  <si>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</si>
  <si>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</si>
  <si>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</si>
  <si>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</si>
  <si>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</si>
  <si>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</si>
  <si>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</si>
  <si>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</si>
  <si>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</si>
  <si>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</si>
  <si>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</si>
  <si>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</si>
  <si>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</si>
  <si>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</si>
  <si>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</si>
  <si>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</si>
  <si>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</si>
  <si>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</si>
  <si>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</si>
  <si>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</si>
  <si>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</si>
  <si>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</si>
  <si>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</si>
  <si>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</si>
  <si>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</si>
  <si>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</si>
  <si>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</si>
  <si>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</si>
  <si>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</si>
  <si>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</si>
  <si>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</si>
  <si>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</si>
  <si>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</si>
  <si>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</si>
  <si>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</si>
  <si>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</si>
  <si>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</si>
  <si>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</si>
  <si>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</si>
  <si>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</si>
  <si>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</si>
  <si>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</si>
  <si>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</si>
  <si>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</si>
  <si>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</si>
  <si>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</si>
  <si>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</si>
  <si>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</si>
  <si>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</si>
  <si>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</si>
  <si>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</si>
  <si>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</si>
  <si>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</si>
  <si>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</si>
  <si>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</si>
  <si>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</si>
  <si>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</si>
  <si>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</si>
  <si>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</si>
  <si>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</si>
  <si>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</si>
  <si>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</si>
  <si>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</si>
  <si>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</si>
  <si>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</si>
  <si>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</si>
  <si>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</si>
  <si>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</si>
  <si>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</si>
  <si>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</si>
  <si>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</si>
  <si>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</si>
  <si>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</si>
  <si>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</si>
  <si>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</si>
  <si>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</si>
  <si>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</si>
  <si>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</si>
  <si>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</si>
  <si>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</si>
  <si>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</si>
  <si>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</si>
  <si>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</si>
  <si>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</si>
  <si>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</si>
  <si>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</si>
  <si>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</si>
  <si>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</si>
  <si>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</si>
  <si>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</si>
  <si>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</si>
  <si>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</si>
  <si>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</si>
  <si>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</si>
  <si>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</si>
  <si>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</si>
  <si>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</si>
  <si>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</si>
  <si>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</si>
  <si>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</si>
  <si>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</si>
  <si>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</si>
  <si>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</si>
  <si>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</si>
  <si>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</si>
  <si>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</si>
  <si>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</si>
  <si>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</si>
  <si>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</si>
  <si>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</si>
  <si>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</si>
  <si>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</si>
  <si>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</si>
  <si>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</si>
  <si>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</si>
  <si>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</si>
  <si>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</si>
  <si>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</si>
  <si>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</si>
  <si>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</si>
  <si>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</si>
  <si>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</si>
  <si>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</si>
  <si>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</si>
  <si>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</si>
  <si>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</si>
  <si>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</si>
  <si>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</si>
  <si>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</si>
  <si>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</si>
  <si>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</si>
  <si>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</si>
  <si>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</si>
  <si>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</si>
  <si>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</si>
  <si>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</si>
  <si>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</si>
  <si>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</si>
  <si>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</si>
  <si>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</si>
  <si>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</si>
  <si>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</si>
  <si>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</si>
  <si>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</si>
  <si>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</si>
  <si>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</si>
  <si>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</si>
  <si>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</si>
  <si>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</si>
  <si>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</si>
  <si>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</si>
  <si>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</si>
  <si>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</si>
  <si>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</si>
  <si>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</si>
  <si>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</si>
  <si>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</si>
  <si>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</si>
  <si>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</si>
  <si>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</si>
  <si>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</si>
  <si>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</si>
  <si>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</si>
  <si>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</si>
  <si>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</si>
  <si>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</si>
  <si>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</si>
  <si>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</si>
  <si>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</si>
  <si>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</si>
  <si>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</si>
  <si>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</si>
  <si>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</si>
  <si>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</si>
  <si>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</si>
  <si>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</si>
  <si>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</si>
  <si>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</si>
  <si>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</si>
  <si>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</si>
  <si>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</si>
  <si>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</si>
  <si>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</si>
  <si>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</si>
  <si>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</si>
  <si>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</si>
  <si>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</si>
  <si>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</si>
  <si>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</si>
  <si>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</si>
  <si>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</si>
  <si>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</si>
  <si>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</si>
  <si>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</si>
  <si>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</si>
  <si>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</si>
  <si>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</si>
  <si>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</si>
  <si>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</si>
  <si>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</si>
  <si>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</si>
  <si>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</si>
  <si>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</si>
  <si>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</si>
  <si>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</si>
  <si>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</si>
  <si>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</si>
  <si>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</si>
  <si>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</si>
  <si>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</si>
  <si>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</si>
  <si>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</si>
  <si>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</si>
  <si>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</si>
  <si>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</si>
  <si>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</si>
  <si>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</si>
  <si>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</si>
  <si>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</si>
  <si>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</si>
  <si>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</si>
  <si>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</si>
  <si>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</si>
  <si>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</si>
  <si>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</si>
  <si>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</si>
  <si>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</si>
  <si>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</si>
  <si>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</si>
  <si>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</si>
  <si>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</si>
  <si>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</si>
  <si>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</si>
  <si>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</si>
  <si>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</si>
  <si>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</si>
  <si>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</si>
  <si>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</si>
  <si>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</si>
  <si>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</si>
  <si>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</si>
  <si>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</si>
  <si>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</si>
  <si>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</si>
  <si>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</si>
  <si>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</si>
  <si>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</si>
  <si>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</si>
  <si>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</si>
  <si>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</si>
  <si>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</si>
  <si>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</si>
  <si>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</si>
  <si>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</si>
  <si>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</si>
  <si>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</si>
  <si>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</si>
  <si>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</si>
  <si>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</si>
  <si>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</si>
  <si>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</si>
  <si>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</si>
  <si>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</si>
  <si>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</si>
  <si>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</si>
  <si>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</si>
  <si>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</si>
  <si>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</si>
  <si>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</si>
  <si>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</si>
  <si>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</si>
  <si>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</si>
  <si>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</si>
  <si>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</si>
  <si>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</si>
  <si>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</si>
  <si>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</si>
  <si>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</si>
  <si>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</si>
  <si>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</si>
  <si>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</si>
  <si>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</si>
  <si>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</si>
  <si>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</si>
  <si>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</si>
  <si>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</si>
  <si>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</si>
  <si>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</si>
  <si>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</si>
  <si>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</si>
  <si>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</si>
  <si>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</si>
  <si>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</si>
  <si>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</si>
  <si>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</si>
  <si>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</si>
  <si>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</si>
  <si>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</si>
  <si>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</si>
  <si>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</si>
  <si>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</si>
  <si>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</si>
  <si>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</si>
  <si>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</si>
  <si>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</si>
  <si>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</si>
  <si>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</si>
  <si>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</si>
  <si>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</si>
  <si>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</si>
  <si>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</si>
  <si>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</si>
  <si>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</si>
  <si>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</si>
  <si>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</si>
  <si>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</si>
  <si>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</si>
  <si>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</si>
  <si>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</si>
  <si>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</si>
  <si>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</si>
  <si>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</si>
  <si>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</si>
  <si>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</si>
  <si>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</si>
  <si>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</si>
  <si>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</si>
  <si>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</si>
  <si>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</si>
  <si>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</si>
  <si>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</si>
  <si>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</si>
  <si>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</si>
  <si>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</si>
  <si>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</si>
  <si>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</si>
  <si>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</si>
  <si>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</si>
  <si>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</si>
  <si>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</si>
  <si>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</si>
  <si>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</si>
  <si>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</si>
  <si>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</si>
  <si>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</si>
  <si>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</si>
  <si>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</si>
  <si>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</si>
  <si>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</si>
  <si>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</si>
  <si>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</si>
  <si>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</si>
  <si>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</si>
  <si>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</si>
  <si>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</si>
  <si>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</si>
  <si>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</si>
  <si>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</si>
  <si>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</si>
  <si>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</si>
  <si>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</si>
  <si>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</si>
  <si>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</si>
  <si>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</si>
  <si>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</si>
  <si>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</si>
  <si>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</si>
  <si>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</si>
  <si>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</si>
  <si>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</si>
  <si>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</si>
  <si>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</si>
  <si>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</si>
  <si>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</si>
  <si>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</si>
  <si>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</si>
  <si>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</si>
  <si>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</si>
  <si>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</si>
  <si>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</si>
  <si>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</si>
  <si>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</si>
  <si>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</si>
  <si>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</si>
  <si>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</si>
  <si>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</si>
  <si>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</si>
  <si>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</si>
  <si>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</si>
  <si>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</si>
  <si>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</si>
  <si>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</si>
  <si>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</si>
  <si>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</si>
  <si>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</si>
  <si>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</si>
  <si>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</si>
  <si>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</si>
  <si>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</si>
  <si>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</si>
  <si>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</si>
  <si>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</si>
  <si>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</si>
  <si>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</si>
  <si>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</si>
  <si>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</si>
  <si>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</si>
  <si>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</si>
  <si>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</si>
  <si>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</si>
  <si>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</si>
  <si>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</si>
  <si>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</si>
  <si>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</si>
  <si>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</si>
  <si>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</si>
  <si>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</si>
  <si>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</si>
  <si>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</si>
  <si>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</si>
  <si>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</si>
  <si>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</si>
  <si>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</si>
  <si>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</si>
  <si>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</si>
  <si>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</si>
  <si>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</si>
  <si>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</si>
  <si>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</si>
  <si>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</si>
  <si>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</si>
  <si>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</si>
  <si>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</si>
  <si>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</si>
  <si>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</si>
  <si>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</si>
  <si>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</si>
  <si>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</si>
  <si>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</si>
  <si>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</si>
  <si>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</si>
  <si>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</si>
  <si>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</si>
  <si>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</si>
  <si>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</si>
  <si>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</si>
  <si>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</si>
  <si>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</si>
  <si>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</si>
  <si>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</si>
  <si>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</si>
  <si>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</si>
  <si>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</si>
  <si>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</si>
  <si>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</si>
  <si>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</si>
  <si>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</si>
  <si>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</si>
  <si>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</si>
  <si>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</si>
  <si>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</si>
  <si>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</si>
  <si>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</si>
  <si>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</si>
  <si>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</si>
  <si>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</si>
  <si>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</si>
  <si>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</si>
  <si>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</si>
  <si>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</si>
  <si>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</si>
  <si>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</si>
  <si>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</si>
  <si>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</si>
  <si>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</si>
  <si>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</si>
  <si>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</si>
  <si>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</si>
  <si>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</si>
  <si>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</si>
  <si>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</si>
  <si>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</si>
  <si>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</si>
  <si>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</si>
  <si>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</si>
  <si>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</si>
  <si>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</si>
  <si>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</si>
  <si>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</si>
  <si>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</si>
  <si>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</si>
  <si>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</si>
  <si>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</si>
  <si>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</si>
  <si>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</si>
  <si>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</si>
  <si>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</si>
  <si>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</si>
  <si>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</si>
  <si>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</si>
  <si>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</si>
  <si>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</si>
  <si>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</si>
  <si>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</si>
  <si>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</si>
  <si>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</si>
  <si>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</si>
  <si>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</si>
  <si>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</si>
  <si>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</si>
  <si>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</si>
  <si>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</si>
  <si>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</si>
  <si>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</si>
  <si>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</si>
  <si>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</si>
  <si>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</si>
  <si>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</si>
  <si>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</si>
  <si>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</si>
  <si>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</si>
  <si>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</si>
  <si>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</si>
  <si>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</si>
  <si>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</si>
  <si>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</si>
  <si>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</si>
  <si>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</si>
  <si>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</si>
  <si>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</si>
  <si>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</si>
  <si>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</si>
  <si>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</si>
  <si>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</si>
  <si>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</si>
  <si>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</si>
  <si>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</si>
  <si>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</si>
  <si>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</si>
  <si>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</si>
  <si>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</si>
  <si>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</si>
  <si>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</si>
  <si>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</si>
  <si>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</si>
  <si>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</si>
  <si>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</si>
  <si>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</si>
  <si>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</si>
  <si>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</si>
  <si>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</si>
  <si>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</si>
  <si>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</si>
  <si>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</si>
  <si>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</si>
  <si>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</si>
  <si>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</si>
  <si>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</si>
  <si>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</si>
  <si>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</si>
  <si>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</si>
  <si>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</si>
  <si>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</si>
  <si>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</si>
  <si>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</si>
  <si>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</si>
  <si>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</si>
  <si>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</si>
  <si>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</si>
  <si>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</si>
  <si>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</si>
  <si>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</si>
  <si>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</si>
  <si>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</si>
  <si>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</si>
  <si>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</si>
  <si>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</si>
  <si>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</si>
  <si>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</si>
  <si>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</si>
  <si>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</si>
  <si>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</si>
  <si>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</si>
  <si>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</si>
  <si>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</si>
  <si>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</si>
  <si>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</si>
  <si>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</si>
  <si>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</si>
  <si>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</si>
  <si>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</si>
  <si>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</si>
  <si>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</si>
  <si>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</si>
  <si>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</si>
  <si>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</si>
  <si>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</si>
  <si>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</si>
  <si>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</si>
  <si>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</si>
  <si>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</si>
  <si>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</si>
  <si>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</si>
  <si>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</si>
  <si>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</si>
  <si>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</si>
  <si>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</si>
  <si>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</si>
  <si>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</si>
  <si>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</si>
  <si>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</si>
  <si>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</si>
  <si>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</si>
  <si>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</si>
  <si>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</si>
  <si>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</si>
  <si>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</si>
  <si>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</si>
  <si>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</si>
  <si>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</si>
  <si>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</si>
  <si>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</si>
  <si>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</si>
  <si>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</si>
  <si>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</si>
  <si>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</si>
  <si>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</si>
  <si>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</si>
  <si>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</si>
  <si>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</si>
  <si>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</si>
  <si>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</si>
  <si>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</si>
  <si>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</si>
  <si>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</si>
  <si>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</si>
  <si>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</si>
  <si>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</si>
  <si>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</si>
  <si>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</si>
  <si>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</si>
  <si>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</si>
  <si>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</si>
  <si>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</si>
  <si>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</si>
  <si>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</si>
  <si>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</si>
  <si>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</si>
  <si>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</si>
  <si>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</si>
  <si>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</si>
  <si>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</si>
  <si>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</si>
  <si>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</si>
  <si>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</si>
  <si>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</si>
  <si>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</si>
  <si>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</si>
  <si>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</si>
  <si>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</si>
  <si>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</si>
  <si>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</si>
  <si>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</si>
  <si>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</si>
  <si>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</si>
  <si>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</si>
  <si>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</si>
  <si>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</si>
  <si>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</si>
  <si>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</si>
  <si>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</si>
  <si>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</si>
  <si>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</si>
  <si>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</si>
  <si>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</si>
  <si>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</si>
  <si>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</si>
  <si>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</si>
  <si>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</si>
  <si>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</si>
  <si>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</si>
  <si>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</si>
  <si>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</si>
  <si>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</si>
  <si>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</si>
  <si>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</si>
  <si>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</si>
  <si>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</si>
  <si>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</si>
  <si>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</si>
  <si>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</si>
  <si>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</si>
  <si>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</si>
  <si>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</si>
  <si>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</si>
  <si>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</si>
  <si>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</si>
  <si>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</si>
  <si>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</si>
  <si>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</si>
  <si>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</si>
  <si>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</si>
  <si>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</si>
  <si>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</si>
  <si>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</si>
  <si>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</si>
  <si>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</si>
  <si>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</si>
  <si>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</si>
  <si>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</si>
  <si>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</si>
  <si>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</si>
  <si>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</si>
  <si>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</si>
  <si>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</si>
  <si>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</si>
  <si>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</si>
  <si>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</si>
  <si>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</si>
  <si>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</si>
  <si>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</si>
  <si>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</si>
  <si>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</si>
  <si>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</si>
  <si>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</si>
  <si>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</si>
  <si>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</si>
  <si>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</si>
  <si>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</si>
  <si>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</si>
  <si>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</si>
  <si>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</si>
  <si>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</si>
  <si>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</si>
  <si>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</si>
  <si>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</si>
  <si>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</si>
  <si>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</si>
  <si>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</si>
  <si>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</si>
  <si>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</si>
  <si>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</si>
  <si>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</si>
  <si>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</si>
  <si>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</si>
  <si>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</si>
  <si>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</si>
  <si>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</si>
  <si>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</si>
  <si>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</si>
  <si>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</si>
  <si>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</si>
  <si>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</si>
  <si>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</si>
  <si>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</si>
  <si>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</si>
  <si>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</si>
  <si>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</si>
  <si>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</si>
  <si>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</si>
  <si>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</si>
  <si>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</si>
  <si>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</si>
  <si>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</si>
  <si>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</si>
  <si>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</si>
  <si>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</si>
  <si>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</si>
  <si>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</si>
  <si>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</si>
  <si>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</si>
  <si>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</si>
  <si>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</si>
  <si>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</si>
  <si>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</si>
  <si>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</si>
  <si>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</si>
  <si>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</si>
  <si>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</si>
  <si>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</si>
  <si>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</si>
  <si>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</si>
  <si>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</si>
  <si>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</si>
  <si>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</si>
  <si>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</si>
  <si>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</si>
  <si>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</si>
  <si>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</si>
  <si>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</si>
  <si>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</si>
  <si>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</si>
  <si>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</si>
  <si>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</si>
  <si>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</si>
  <si>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</si>
  <si>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</si>
  <si>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</si>
  <si>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</si>
  <si>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</si>
  <si>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</si>
  <si>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</si>
  <si>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</si>
  <si>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</si>
  <si>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</si>
  <si>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</si>
  <si>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</si>
  <si>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</si>
  <si>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</si>
  <si>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</si>
  <si>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</si>
  <si>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</si>
  <si>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</si>
  <si>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</si>
  <si>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</si>
  <si>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</si>
  <si>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</si>
  <si>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</si>
  <si>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</si>
  <si>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</si>
  <si>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</si>
  <si>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</si>
  <si>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</si>
  <si>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</si>
  <si>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</si>
  <si>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</si>
  <si>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</si>
  <si>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</si>
  <si>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</si>
  <si>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</si>
  <si>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</si>
  <si>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</si>
  <si>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</si>
  <si>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</si>
  <si>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</si>
  <si>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</si>
  <si>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</si>
  <si>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</si>
  <si>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</si>
  <si>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</si>
  <si>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</si>
  <si>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</si>
  <si>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</si>
  <si>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</si>
  <si>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</si>
  <si>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</si>
  <si>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</si>
  <si>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</si>
  <si>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</si>
  <si>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</si>
  <si>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</si>
  <si>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</si>
  <si>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</si>
  <si>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</si>
  <si>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</si>
  <si>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</si>
  <si>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</si>
  <si>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</si>
  <si>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</si>
  <si>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</si>
  <si>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</si>
  <si>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</si>
  <si>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</si>
  <si>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</si>
  <si>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</si>
  <si>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</si>
  <si>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</si>
  <si>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</si>
  <si>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</si>
  <si>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</si>
  <si>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</si>
  <si>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</si>
  <si>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</si>
  <si>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</si>
  <si>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</si>
  <si>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</si>
  <si>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</si>
  <si>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</si>
  <si>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</si>
  <si>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</si>
  <si>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</si>
  <si>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</si>
  <si>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</si>
  <si>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</si>
  <si>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</si>
  <si>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</si>
  <si>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</si>
  <si>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</si>
  <si>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</si>
  <si>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</si>
  <si>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</si>
  <si>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</si>
  <si>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</si>
  <si>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</si>
  <si>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</si>
  <si>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</si>
  <si>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</si>
  <si>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</si>
  <si>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</si>
  <si>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</si>
  <si>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</si>
  <si>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</si>
  <si>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</si>
  <si>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</si>
  <si>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</si>
  <si>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</si>
  <si>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</si>
  <si>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</si>
  <si>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</si>
  <si>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</si>
  <si>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</si>
  <si>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</si>
  <si>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</si>
  <si>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</si>
  <si>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</si>
  <si>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</si>
  <si>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</si>
  <si>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</si>
  <si>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</si>
  <si>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</si>
  <si>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</si>
  <si>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</si>
  <si>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</si>
  <si>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</si>
  <si>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</si>
  <si>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</si>
  <si>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</si>
  <si>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</si>
  <si>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</si>
  <si>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</si>
  <si>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</si>
  <si>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</si>
  <si>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</si>
  <si>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</si>
  <si>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</si>
  <si>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</si>
  <si>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</si>
  <si>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</si>
  <si>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</si>
  <si>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</si>
  <si>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</si>
  <si>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</si>
  <si>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</si>
  <si>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</si>
  <si>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</si>
  <si>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</si>
  <si>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</si>
  <si>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</si>
  <si>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</si>
  <si>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</si>
  <si>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</si>
  <si>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</si>
  <si>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</si>
  <si>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</si>
  <si>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</si>
  <si>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</si>
  <si>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</si>
  <si>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</si>
  <si>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</si>
  <si>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</si>
  <si>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</si>
  <si>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</si>
  <si>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</si>
  <si>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</si>
  <si>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</si>
  <si>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</si>
  <si>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</si>
  <si>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</si>
  <si>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</si>
  <si>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</si>
  <si>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</si>
  <si>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</si>
  <si>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</si>
  <si>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</si>
  <si>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</si>
  <si>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</si>
  <si>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</si>
  <si>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</si>
  <si>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</si>
  <si>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</si>
  <si>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</si>
  <si>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</si>
  <si>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</si>
  <si>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</si>
  <si>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</si>
  <si>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</si>
  <si>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</si>
  <si>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</si>
  <si>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</si>
  <si>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</si>
  <si>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</si>
  <si>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</si>
  <si>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</si>
  <si>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</si>
  <si>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</si>
  <si>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</si>
  <si>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</si>
  <si>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</si>
  <si>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</si>
  <si>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</si>
  <si>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</si>
  <si>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</si>
  <si>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</si>
  <si>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</si>
  <si>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</si>
  <si>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</si>
  <si>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</si>
  <si>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</si>
  <si>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</si>
  <si>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</si>
  <si>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</si>
  <si>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</si>
  <si>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</si>
  <si>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</si>
  <si>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</si>
  <si>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</si>
  <si>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</si>
  <si>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</si>
  <si>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</si>
  <si>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</si>
  <si>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</si>
  <si>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</si>
  <si>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</si>
  <si>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</si>
  <si>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</si>
  <si>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</si>
  <si>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</si>
  <si>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</si>
  <si>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</si>
  <si>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</si>
  <si>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</si>
  <si>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</si>
  <si>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</si>
  <si>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</si>
  <si>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</si>
  <si>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</si>
  <si>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</si>
  <si>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</si>
  <si>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</si>
  <si>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</si>
  <si>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</si>
  <si>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</si>
  <si>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</si>
  <si>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</si>
  <si>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</si>
  <si>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</si>
  <si>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</si>
  <si>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</si>
  <si>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</si>
  <si>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</si>
  <si>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</si>
  <si>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</si>
  <si>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</si>
  <si>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</si>
  <si>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</si>
  <si>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</si>
  <si>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</si>
  <si>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</si>
  <si>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</si>
  <si>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</si>
  <si>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</si>
  <si>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</si>
  <si>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</si>
  <si>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</si>
  <si>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</si>
  <si>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</si>
  <si>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</si>
  <si>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</si>
  <si>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</si>
  <si>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</si>
  <si>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</si>
  <si>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</si>
  <si>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</si>
  <si>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</si>
  <si>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</si>
  <si>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</si>
  <si>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</si>
  <si>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</si>
  <si>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</si>
  <si>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</si>
  <si>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</si>
  <si>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</si>
  <si>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</si>
  <si>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</si>
  <si>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</si>
  <si>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</si>
  <si>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</si>
  <si>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</si>
  <si>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</si>
  <si>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</si>
  <si>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</si>
  <si>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</si>
  <si>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</si>
  <si>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</si>
  <si>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</si>
  <si>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</si>
  <si>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</si>
  <si>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</si>
  <si>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</si>
  <si>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</si>
  <si>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</si>
  <si>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</si>
  <si>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</si>
  <si>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</si>
  <si>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</si>
  <si>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</si>
  <si>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</si>
  <si>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</si>
  <si>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</si>
  <si>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</si>
  <si>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</si>
  <si>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</si>
  <si>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</si>
  <si>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</si>
  <si>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</si>
  <si>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</si>
  <si>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</si>
  <si>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</si>
  <si>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</si>
  <si>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</si>
  <si>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</si>
  <si>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</si>
  <si>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</si>
  <si>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</si>
  <si>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</si>
  <si>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</si>
  <si>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</si>
  <si>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</si>
  <si>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</si>
  <si>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</si>
  <si>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</si>
  <si>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</si>
  <si>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</si>
  <si>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</si>
  <si>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</si>
  <si>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</si>
  <si>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</si>
  <si>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</si>
  <si>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</si>
  <si>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</si>
  <si>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</si>
  <si>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</si>
  <si>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</si>
  <si>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</si>
  <si>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</si>
  <si>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</si>
  <si>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</si>
  <si>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</si>
  <si>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</si>
  <si>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</si>
  <si>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</si>
  <si>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</si>
  <si>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</si>
  <si>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</si>
  <si>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</si>
  <si>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</si>
  <si>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</si>
  <si>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</si>
  <si>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</si>
  <si>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</si>
  <si>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</si>
  <si>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</si>
  <si>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</si>
  <si>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</si>
  <si>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</si>
  <si>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</si>
  <si>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</si>
  <si>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</si>
  <si>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</si>
  <si>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</si>
  <si>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</si>
  <si>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</si>
  <si>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</si>
  <si>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</si>
  <si>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</si>
  <si>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</si>
  <si>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</si>
  <si>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</si>
  <si>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</si>
  <si>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</si>
  <si>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</si>
  <si>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</si>
  <si>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</si>
  <si>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</si>
  <si>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</si>
  <si>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</si>
  <si>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</si>
  <si>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</si>
  <si>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</si>
  <si>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</si>
  <si>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</si>
  <si>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</si>
  <si>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</si>
  <si>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</si>
  <si>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</si>
  <si>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</si>
  <si>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</si>
  <si>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</si>
  <si>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</si>
  <si>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</si>
  <si>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</si>
  <si>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</si>
  <si>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</si>
  <si>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</si>
  <si>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</si>
  <si>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</si>
  <si>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</si>
  <si>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</si>
  <si>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</si>
  <si>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</si>
  <si>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</si>
  <si>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</si>
  <si>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</si>
  <si>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</si>
  <si>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</si>
  <si>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</si>
  <si>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</si>
  <si>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</si>
  <si>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</si>
  <si>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</si>
  <si>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</si>
  <si>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</si>
  <si>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</si>
  <si>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</si>
  <si>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</si>
  <si>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</si>
  <si>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</si>
  <si>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</si>
  <si>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</si>
  <si>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</si>
  <si>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</si>
  <si>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</si>
  <si>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</si>
  <si>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</si>
  <si>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</si>
  <si>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</si>
  <si>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</si>
  <si>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</si>
  <si>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</si>
  <si>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</si>
  <si>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</si>
  <si>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</si>
  <si>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</si>
  <si>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</si>
  <si>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</si>
  <si>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</si>
  <si>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</si>
  <si>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</si>
  <si>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</si>
  <si>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</si>
  <si>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</si>
  <si>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</si>
  <si>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</si>
  <si>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</si>
  <si>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</si>
  <si>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</si>
  <si>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</si>
  <si>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</si>
  <si>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</si>
  <si>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</si>
  <si>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</si>
  <si>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</si>
  <si>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</si>
  <si>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</si>
  <si>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</si>
  <si>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</si>
  <si>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</si>
  <si>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</si>
  <si>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</si>
  <si>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</si>
  <si>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</si>
  <si>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</si>
  <si>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</si>
  <si>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</si>
  <si>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</si>
  <si>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</si>
  <si>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</si>
  <si>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</si>
  <si>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</si>
  <si>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</si>
  <si>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</si>
  <si>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</si>
  <si>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</si>
  <si>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</si>
  <si>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</si>
  <si>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</si>
  <si>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</si>
  <si>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</si>
  <si>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</si>
  <si>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</si>
  <si>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</si>
  <si>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</si>
  <si>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</si>
  <si>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</si>
  <si>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</si>
  <si>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</si>
  <si>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</si>
  <si>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</si>
  <si>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</si>
  <si>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</si>
  <si>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</si>
  <si>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</si>
  <si>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</si>
  <si>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</si>
  <si>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</si>
  <si>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</si>
  <si>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</si>
  <si>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</si>
  <si>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</si>
  <si>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</si>
  <si>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</si>
  <si>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</si>
  <si>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</si>
  <si>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</si>
  <si>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</si>
  <si>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</si>
  <si>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</si>
  <si>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</si>
  <si>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</si>
  <si>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</si>
  <si>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</si>
  <si>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</si>
  <si>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</si>
  <si>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</si>
  <si>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</si>
  <si>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</si>
  <si>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</si>
  <si>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</si>
  <si>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</si>
  <si>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</si>
  <si>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</si>
  <si>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</si>
  <si>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</si>
  <si>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</si>
  <si>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</si>
  <si>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</si>
  <si>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</si>
  <si>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</si>
  <si>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</si>
  <si>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</si>
  <si>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</si>
  <si>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</si>
  <si>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</si>
  <si>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</si>
  <si>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</si>
  <si>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</si>
  <si>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</si>
  <si>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</si>
  <si>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</si>
  <si>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</si>
  <si>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</si>
  <si>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</si>
  <si>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</si>
  <si>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</si>
  <si>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</si>
  <si>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</si>
  <si>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</si>
  <si>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</si>
  <si>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</si>
  <si>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</si>
  <si>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</si>
  <si>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</si>
  <si>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</si>
  <si>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</si>
  <si>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</si>
  <si>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</si>
  <si>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</si>
  <si>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</si>
  <si>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</si>
  <si>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</si>
  <si>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</si>
  <si>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</si>
  <si>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</si>
  <si>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</si>
  <si>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</si>
  <si>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</si>
  <si>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</si>
  <si>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</si>
  <si>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</si>
  <si>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</si>
  <si>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</si>
  <si>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</si>
  <si>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</si>
  <si>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</si>
  <si>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</si>
  <si>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</si>
  <si>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</si>
  <si>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</si>
  <si>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</si>
  <si>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</si>
  <si>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</si>
  <si>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</si>
  <si>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</si>
  <si>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</si>
  <si>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</si>
  <si>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</si>
  <si>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</si>
  <si>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</si>
  <si>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</si>
  <si>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</si>
  <si>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</si>
  <si>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</si>
  <si>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</si>
  <si>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</si>
  <si>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</si>
  <si>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</si>
  <si>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</si>
  <si>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</si>
  <si>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</si>
  <si>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</si>
  <si>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</si>
  <si>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</si>
  <si>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</si>
  <si>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</si>
  <si>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</si>
  <si>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</si>
  <si>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</si>
  <si>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</si>
  <si>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</si>
  <si>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</si>
  <si>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</si>
  <si>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</si>
  <si>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</si>
  <si>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</si>
  <si>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</si>
  <si>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</si>
  <si>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</si>
  <si>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</si>
  <si>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</si>
  <si>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</si>
  <si>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</si>
  <si>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</si>
  <si>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</si>
  <si>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</si>
  <si>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</si>
  <si>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</si>
  <si>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</si>
  <si>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</si>
  <si>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</si>
  <si>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</si>
  <si>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</si>
  <si>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</si>
  <si>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</si>
  <si>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</si>
  <si>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</si>
  <si>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</si>
  <si>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</si>
  <si>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</si>
  <si>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</si>
  <si>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</si>
  <si>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</si>
  <si>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</si>
  <si>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</si>
  <si>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</si>
  <si>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</si>
  <si>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</si>
  <si>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</si>
  <si>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</si>
  <si>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</si>
  <si>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</si>
  <si>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</si>
  <si>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</si>
  <si>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</si>
  <si>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</si>
  <si>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</si>
  <si>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</si>
  <si>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</si>
  <si>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</si>
  <si>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</si>
  <si>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</si>
  <si>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</si>
  <si>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</si>
  <si>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</si>
  <si>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</si>
  <si>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</si>
  <si>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</si>
  <si>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</si>
  <si>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</si>
  <si>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</si>
  <si>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</si>
  <si>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</si>
  <si>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</si>
  <si>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</si>
  <si>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</si>
  <si>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</si>
  <si>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</si>
  <si>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</si>
  <si>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</si>
  <si>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</si>
  <si>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</si>
  <si>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</si>
  <si>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</si>
  <si>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</si>
  <si>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</si>
  <si>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</si>
  <si>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</si>
  <si>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</si>
  <si>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</si>
  <si>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</si>
  <si>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</si>
  <si>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</si>
  <si>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</si>
  <si>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</si>
  <si>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</si>
  <si>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</si>
  <si>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</si>
  <si>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</si>
  <si>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</si>
  <si>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</si>
  <si>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</si>
  <si>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</si>
  <si>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</si>
  <si>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</si>
  <si>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</si>
  <si>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</si>
  <si>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</si>
  <si>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</si>
  <si>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</si>
  <si>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</si>
  <si>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</si>
  <si>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</si>
  <si>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</si>
  <si>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</si>
  <si>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</si>
  <si>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</si>
  <si>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</si>
  <si>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</si>
  <si>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</si>
  <si>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</si>
  <si>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</si>
  <si>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</si>
  <si>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</si>
  <si>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</si>
  <si>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</si>
  <si>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</si>
  <si>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</si>
  <si>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</si>
  <si>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</si>
  <si>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</si>
  <si>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</si>
  <si>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</si>
  <si>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</si>
  <si>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</si>
  <si>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</si>
  <si>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</si>
  <si>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</si>
  <si>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</si>
  <si>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</si>
  <si>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</si>
  <si>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</si>
  <si>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</si>
  <si>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</si>
  <si>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</si>
  <si>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</si>
  <si>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</si>
  <si>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</si>
  <si>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</si>
  <si>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</si>
  <si>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</si>
  <si>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</si>
  <si>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</si>
  <si>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</si>
  <si>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</si>
  <si>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</si>
  <si>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</si>
  <si>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</si>
  <si>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</si>
  <si>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</si>
  <si>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</si>
  <si>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</si>
  <si>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</si>
  <si>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</si>
  <si>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</si>
  <si>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</si>
  <si>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</si>
  <si>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</si>
  <si>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</si>
  <si>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</si>
  <si>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</si>
  <si>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</si>
  <si>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</si>
  <si>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</si>
  <si>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</si>
  <si>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</si>
  <si>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</si>
  <si>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</si>
  <si>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</si>
  <si>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</si>
  <si>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</si>
  <si>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</si>
  <si>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</si>
  <si>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</si>
  <si>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</si>
  <si>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</si>
  <si>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</si>
  <si>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</si>
  <si>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</si>
  <si>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</si>
  <si>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</si>
  <si>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</si>
  <si>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</si>
  <si>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</si>
  <si>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</si>
  <si>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</si>
  <si>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</si>
  <si>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</si>
  <si>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</si>
  <si>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</si>
  <si>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</si>
  <si>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</si>
  <si>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</si>
  <si>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</si>
  <si>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</si>
  <si>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</si>
  <si>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</si>
  <si>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</si>
  <si>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</si>
  <si>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</si>
  <si>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</si>
  <si>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</si>
  <si>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</si>
  <si>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</si>
  <si>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</si>
  <si>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</si>
  <si>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</si>
  <si>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</si>
  <si>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</si>
  <si>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</si>
  <si>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</si>
  <si>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</si>
  <si>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</si>
  <si>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</si>
  <si>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</si>
  <si>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</si>
  <si>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</si>
  <si>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</si>
  <si>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</si>
  <si>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</si>
  <si>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</si>
  <si>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</si>
  <si>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</si>
  <si>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</si>
  <si>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</si>
  <si>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</si>
  <si>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</si>
  <si>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</si>
  <si>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</si>
  <si>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</si>
  <si>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</si>
  <si>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</si>
  <si>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</si>
  <si>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</si>
  <si>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</si>
  <si>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</si>
  <si>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</si>
  <si>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</si>
  <si>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</si>
  <si>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</si>
  <si>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</si>
  <si>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</si>
  <si>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</si>
  <si>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</si>
  <si>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</si>
  <si>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</si>
  <si>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</si>
  <si>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</si>
  <si>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</si>
  <si>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</si>
  <si>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</si>
  <si>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</si>
  <si>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</si>
  <si>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</si>
  <si>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</si>
  <si>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</si>
  <si>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</si>
  <si>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</si>
  <si>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</si>
  <si>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</si>
  <si>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</si>
  <si>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</si>
  <si>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</si>
  <si>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</si>
  <si>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</si>
  <si>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</si>
  <si>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</si>
  <si>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</si>
  <si>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</si>
  <si>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</si>
  <si>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</si>
  <si>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</si>
  <si>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</si>
  <si>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</si>
  <si>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</si>
  <si>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</si>
  <si>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</si>
  <si>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</si>
  <si>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</si>
  <si>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</si>
  <si>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</si>
  <si>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</si>
  <si>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</si>
  <si>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</si>
  <si>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</si>
  <si>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</si>
  <si>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</si>
  <si>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</si>
  <si>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</si>
  <si>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</si>
  <si>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</si>
  <si>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</si>
  <si>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</si>
  <si>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</si>
  <si>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</si>
  <si>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</si>
  <si>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</si>
  <si>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</si>
  <si>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</si>
  <si>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</si>
  <si>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</si>
  <si>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</si>
  <si>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</si>
  <si>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</si>
  <si>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</si>
  <si>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</si>
  <si>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</si>
  <si>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</si>
  <si>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</si>
  <si>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</si>
  <si>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</si>
  <si>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</si>
  <si>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</si>
  <si>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</si>
  <si>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</si>
  <si>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</si>
  <si>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</si>
  <si>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</si>
  <si>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</si>
  <si>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</si>
  <si>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</si>
  <si>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</si>
  <si>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</si>
  <si>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</si>
  <si>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</si>
  <si>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</si>
  <si>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</si>
  <si>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</si>
  <si>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</si>
  <si>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</si>
  <si>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</si>
  <si>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</si>
  <si>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</si>
  <si>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</si>
  <si>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</si>
  <si>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</si>
  <si>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</si>
  <si>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</si>
  <si>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</si>
  <si>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</si>
  <si>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</si>
  <si>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</si>
  <si>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</si>
  <si>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</si>
  <si>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</si>
  <si>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</si>
  <si>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</si>
  <si>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</si>
  <si>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</si>
  <si>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</si>
  <si>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</si>
  <si>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</si>
  <si>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</si>
  <si>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</si>
  <si>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</si>
  <si>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</si>
  <si>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</si>
  <si>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</si>
  <si>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</si>
  <si>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</si>
  <si>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</si>
  <si>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</si>
  <si>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</si>
  <si>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</si>
  <si>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</si>
  <si>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</si>
  <si>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</si>
  <si>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</si>
  <si>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</si>
  <si>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</si>
  <si>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</si>
  <si>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</si>
  <si>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</si>
  <si>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</si>
  <si>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</si>
  <si>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</si>
  <si>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</si>
  <si>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</si>
  <si>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</si>
  <si>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</si>
  <si>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</si>
  <si>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</si>
  <si>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</si>
  <si>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</si>
  <si>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</si>
  <si>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</si>
  <si>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</si>
  <si>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</si>
  <si>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</si>
  <si>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</si>
  <si>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</si>
  <si>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</si>
  <si>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</si>
  <si>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</si>
  <si>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</si>
  <si>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</si>
  <si>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</si>
  <si>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</si>
  <si>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</si>
  <si>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</si>
  <si>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</si>
  <si>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</si>
  <si>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</si>
  <si>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</si>
  <si>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</si>
  <si>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</si>
  <si>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</si>
  <si>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</si>
  <si>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</si>
  <si>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</si>
  <si>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</si>
  <si>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</si>
  <si>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</si>
  <si>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</si>
  <si>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</si>
  <si>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</si>
  <si>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</si>
  <si>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</si>
  <si>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</si>
  <si>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</si>
  <si>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</si>
  <si>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</si>
  <si>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</si>
  <si>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</si>
  <si>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</si>
  <si>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</si>
  <si>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</si>
  <si>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</si>
  <si>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</si>
  <si>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</si>
  <si>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</si>
  <si>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</si>
  <si>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</si>
  <si>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</si>
  <si>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</si>
  <si>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</si>
  <si>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</si>
  <si>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</si>
  <si>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</si>
  <si>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</si>
  <si>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</si>
  <si>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</si>
  <si>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</si>
  <si>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</si>
  <si>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</si>
  <si>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</si>
  <si>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</si>
  <si>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</si>
  <si>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</si>
  <si>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</si>
  <si>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</si>
  <si>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</si>
  <si>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</si>
  <si>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</si>
  <si>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</si>
  <si>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</si>
  <si>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</si>
  <si>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</si>
  <si>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</si>
  <si>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</si>
  <si>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</si>
  <si>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</si>
  <si>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</si>
  <si>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</si>
  <si>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</si>
  <si>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</si>
  <si>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</si>
  <si>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</si>
  <si>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</si>
  <si>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</si>
  <si>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</si>
  <si>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</si>
  <si>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</si>
  <si>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</si>
  <si>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</si>
  <si>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</si>
  <si>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</si>
  <si>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</si>
  <si>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</si>
  <si>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</si>
  <si>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</si>
  <si>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</si>
  <si>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</si>
  <si>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</si>
  <si>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</si>
  <si>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</si>
  <si>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</si>
  <si>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</si>
  <si>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</si>
  <si>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</si>
  <si>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</si>
  <si>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</si>
  <si>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</si>
  <si>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</si>
  <si>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</si>
  <si>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</si>
  <si>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</si>
  <si>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</si>
  <si>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</si>
  <si>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</si>
  <si>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</si>
  <si>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</si>
  <si>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</si>
  <si>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</si>
  <si>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</si>
  <si>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</si>
  <si>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</si>
  <si>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</si>
  <si>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</si>
  <si>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</si>
  <si>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</si>
  <si>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</si>
  <si>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</si>
  <si>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</si>
  <si>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</si>
  <si>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</si>
  <si>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</si>
  <si>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</si>
  <si>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</si>
  <si>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</si>
  <si>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</si>
  <si>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</si>
  <si>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</si>
  <si>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</si>
  <si>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</si>
  <si>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</si>
  <si>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</si>
  <si>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</si>
  <si>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</si>
  <si>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</si>
  <si>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</si>
  <si>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</si>
  <si>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</si>
  <si>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</si>
  <si>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</si>
  <si>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</si>
  <si>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</si>
  <si>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</si>
  <si>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</si>
  <si>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</si>
  <si>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</si>
  <si>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</si>
  <si>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</si>
  <si>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</si>
  <si>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</si>
  <si>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</si>
  <si>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</si>
  <si>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</si>
  <si>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</si>
  <si>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</si>
  <si>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</si>
  <si>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</si>
  <si>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</si>
  <si>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</si>
  <si>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</si>
  <si>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</si>
  <si>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</si>
  <si>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</si>
  <si>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</si>
  <si>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</si>
  <si>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</si>
  <si>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</si>
  <si>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</si>
  <si>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</si>
  <si>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</si>
  <si>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</si>
  <si>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</si>
  <si>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</si>
  <si>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</si>
  <si>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</si>
  <si>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</si>
  <si>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</si>
  <si>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</si>
  <si>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</si>
  <si>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</si>
  <si>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</si>
  <si>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</si>
  <si>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</si>
  <si>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</si>
  <si>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</si>
  <si>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</si>
  <si>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</si>
  <si>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</si>
  <si>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</si>
  <si>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</si>
  <si>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</si>
  <si>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</si>
  <si>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</si>
  <si>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</si>
  <si>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</si>
  <si>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</si>
  <si>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</si>
  <si>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</si>
  <si>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</si>
  <si>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</si>
  <si>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</si>
  <si>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</si>
  <si>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</si>
  <si>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</si>
  <si>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</si>
  <si>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</si>
  <si>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</si>
  <si>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</si>
  <si>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</si>
  <si>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</si>
  <si>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</si>
  <si>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</si>
  <si>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</si>
  <si>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</si>
  <si>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</si>
  <si>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</si>
  <si>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</si>
  <si>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</si>
  <si>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</si>
  <si>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</si>
  <si>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</si>
  <si>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</si>
  <si>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</si>
  <si>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</si>
  <si>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</si>
  <si>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</si>
  <si>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</si>
  <si>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</si>
  <si>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</si>
  <si>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</si>
  <si>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</si>
  <si>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</si>
  <si>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</si>
  <si>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</si>
  <si>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</si>
  <si>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</si>
  <si>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</si>
  <si>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</si>
  <si>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</si>
  <si>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</si>
  <si>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</si>
  <si>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</si>
  <si>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</si>
  <si>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</si>
  <si>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</si>
  <si>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</si>
  <si>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</si>
  <si>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</si>
  <si>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</si>
  <si>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</si>
  <si>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</si>
  <si>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</si>
  <si>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</si>
  <si>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</si>
  <si>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</si>
  <si>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</si>
  <si>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</si>
  <si>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</si>
  <si>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</si>
  <si>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</si>
  <si>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</si>
  <si>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</si>
  <si>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</si>
  <si>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</si>
  <si>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</si>
  <si>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</si>
  <si>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</si>
  <si>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</si>
  <si>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</si>
  <si>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</si>
  <si>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</si>
  <si>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</si>
  <si>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</si>
  <si>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</si>
  <si>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</si>
  <si>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</si>
  <si>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</si>
  <si>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</si>
  <si>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</si>
  <si>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</si>
  <si>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</si>
  <si>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</si>
  <si>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</si>
  <si>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</si>
  <si>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</si>
  <si>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</si>
  <si>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</si>
  <si>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</si>
  <si>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</si>
  <si>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</si>
  <si>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</si>
  <si>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</si>
  <si>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</si>
  <si>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</si>
  <si>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</si>
  <si>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</si>
  <si>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</si>
  <si>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</si>
  <si>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</si>
  <si>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</si>
  <si>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</si>
  <si>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</si>
  <si>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</si>
  <si>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</si>
  <si>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</si>
  <si>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</si>
  <si>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</si>
  <si>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</si>
  <si>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</si>
  <si>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</si>
  <si>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</si>
  <si>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</si>
  <si>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</si>
  <si>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</si>
  <si>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</si>
  <si>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</si>
  <si>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</si>
  <si>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</si>
  <si>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</si>
  <si>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</si>
  <si>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</si>
  <si>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</si>
  <si>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</si>
  <si>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</si>
  <si>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</si>
  <si>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</si>
  <si>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</si>
  <si>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</si>
  <si>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</si>
  <si>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</si>
  <si>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</si>
  <si>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</si>
  <si>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</si>
  <si>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</si>
  <si>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</si>
  <si>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</si>
  <si>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</si>
  <si>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</si>
  <si>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</si>
  <si>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</si>
  <si>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</si>
  <si>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</si>
  <si>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</si>
  <si>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</si>
  <si>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</si>
  <si>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</si>
  <si>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</si>
  <si>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</si>
  <si>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</si>
  <si>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</si>
  <si>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</si>
  <si>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</si>
  <si>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</si>
  <si>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</si>
  <si>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</si>
  <si>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</si>
  <si>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</si>
  <si>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</si>
  <si>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</si>
  <si>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</si>
  <si>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</si>
  <si>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</si>
  <si>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</si>
  <si>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</si>
  <si>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</si>
  <si>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</si>
  <si>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</si>
  <si>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</si>
  <si>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</si>
  <si>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</si>
  <si>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</si>
  <si>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</si>
  <si>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</si>
  <si>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</si>
  <si>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</si>
  <si>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</si>
  <si>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</si>
  <si>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</si>
  <si>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</si>
  <si>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</si>
  <si>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</si>
  <si>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</si>
  <si>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</si>
  <si>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</si>
  <si>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</si>
  <si>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</si>
  <si>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</si>
  <si>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</si>
  <si>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</si>
  <si>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</si>
  <si>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</si>
  <si>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</si>
  <si>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</si>
  <si>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</si>
  <si>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</si>
  <si>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</si>
  <si>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</si>
  <si>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</si>
  <si>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</si>
  <si>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</si>
  <si>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</si>
  <si>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</si>
  <si>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</si>
  <si>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</si>
  <si>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</si>
  <si>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</si>
  <si>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</si>
  <si>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</si>
  <si>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</si>
  <si>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</si>
  <si>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</si>
  <si>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</si>
  <si>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</si>
  <si>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</si>
  <si>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</si>
  <si>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</si>
  <si>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</si>
  <si>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</si>
  <si>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</si>
  <si>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</si>
  <si>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</si>
  <si>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</si>
  <si>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</si>
  <si>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</si>
  <si>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</si>
  <si>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</si>
  <si>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</si>
  <si>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</si>
  <si>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</si>
  <si>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</si>
  <si>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</si>
  <si>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</si>
  <si>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</si>
  <si>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</si>
  <si>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</si>
  <si>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</si>
  <si>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</si>
  <si>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</si>
  <si>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</si>
  <si>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</si>
  <si>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</si>
  <si>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</si>
  <si>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</si>
  <si>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</si>
  <si>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</si>
  <si>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</si>
  <si>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</si>
  <si>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</si>
  <si>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</si>
  <si>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</si>
  <si>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</si>
  <si>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</si>
  <si>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</si>
  <si>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</si>
  <si>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</si>
  <si>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</si>
  <si>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</si>
  <si>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</si>
  <si>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</si>
  <si>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</si>
  <si>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</si>
  <si>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</si>
  <si>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</si>
  <si>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</si>
  <si>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</si>
  <si>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</si>
  <si>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</si>
  <si>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</si>
  <si>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</si>
  <si>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</si>
  <si>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</si>
  <si>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</si>
  <si>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</si>
  <si>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</si>
  <si>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</si>
  <si>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</si>
  <si>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</si>
  <si>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</si>
  <si>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</si>
  <si>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</si>
  <si>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</si>
  <si>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</si>
  <si>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</si>
  <si>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</si>
  <si>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</si>
  <si>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</si>
  <si>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</si>
  <si>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</si>
  <si>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</si>
  <si>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</si>
  <si>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</si>
  <si>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</si>
  <si>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</si>
  <si>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</si>
  <si>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</si>
  <si>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</si>
  <si>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</si>
  <si>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</si>
  <si>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</si>
  <si>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</si>
  <si>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</si>
  <si>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</si>
  <si>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</si>
  <si>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</si>
  <si>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</si>
  <si>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</si>
  <si>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</si>
  <si>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</si>
  <si>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</si>
  <si>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</si>
  <si>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</si>
  <si>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</si>
  <si>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</si>
  <si>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</si>
  <si>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</si>
  <si>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</si>
  <si>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</si>
  <si>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</si>
  <si>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</si>
  <si>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</si>
  <si>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</si>
  <si>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</si>
  <si>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</si>
  <si>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</si>
  <si>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</si>
  <si>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</si>
  <si>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</si>
  <si>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</si>
  <si>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</si>
  <si>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</si>
  <si>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</si>
  <si>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</si>
  <si>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</si>
  <si>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</si>
  <si>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</si>
  <si>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</si>
  <si>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</si>
  <si>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</si>
  <si>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</si>
  <si>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</si>
  <si>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</si>
  <si>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</si>
  <si>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</si>
  <si>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</si>
  <si>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</si>
  <si>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</si>
  <si>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</si>
  <si>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</si>
  <si>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</si>
  <si>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</si>
  <si>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</si>
  <si>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</si>
  <si>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</si>
  <si>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</si>
  <si>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</si>
  <si>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</si>
  <si>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</si>
  <si>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</si>
  <si>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</si>
  <si>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</si>
  <si>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</si>
  <si>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</si>
  <si>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</si>
  <si>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</si>
  <si>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</si>
  <si>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</si>
  <si>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</si>
  <si>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</si>
  <si>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</si>
  <si>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</si>
  <si>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</si>
  <si>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</si>
  <si>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</si>
  <si>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</si>
  <si>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</si>
  <si>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</si>
  <si>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</si>
  <si>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</si>
  <si>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</si>
  <si>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</si>
  <si>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</si>
  <si>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</si>
  <si>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</si>
  <si>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</si>
  <si>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</si>
  <si>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</si>
  <si>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</si>
  <si>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</si>
  <si>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</si>
  <si>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</si>
  <si>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</si>
  <si>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</si>
  <si>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</si>
  <si>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</si>
  <si>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</si>
  <si>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</si>
  <si>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</si>
  <si>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</si>
  <si>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</si>
  <si>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</si>
  <si>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</si>
  <si>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</si>
  <si>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</si>
  <si>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</si>
  <si>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</si>
  <si>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</si>
  <si>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</si>
  <si>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</si>
  <si>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</si>
  <si>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</si>
  <si>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</si>
  <si>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</si>
  <si>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</si>
  <si>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</si>
  <si>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</si>
  <si>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</si>
  <si>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</si>
  <si>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</si>
  <si>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</si>
  <si>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</si>
  <si>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</si>
  <si>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</si>
  <si>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</si>
  <si>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</si>
  <si>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</si>
  <si>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</si>
  <si>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</si>
  <si>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</si>
  <si>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</si>
  <si>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</si>
  <si>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</si>
  <si>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</si>
  <si>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</si>
  <si>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</si>
  <si>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</si>
  <si>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</si>
  <si>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</si>
  <si>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</si>
  <si>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</si>
  <si>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</si>
  <si>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</si>
  <si>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</si>
  <si>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</si>
  <si>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</si>
  <si>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</si>
  <si>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</si>
  <si>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</si>
  <si>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</si>
  <si>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</si>
  <si>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</si>
  <si>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</si>
  <si>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</si>
  <si>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</si>
  <si>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</si>
  <si>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</si>
  <si>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</si>
  <si>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</si>
  <si>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</si>
  <si>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</si>
  <si>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</si>
  <si>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</si>
  <si>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</si>
  <si>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</si>
  <si>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</si>
  <si>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</si>
  <si>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</si>
  <si>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</si>
  <si>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</si>
  <si>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</si>
  <si>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</si>
  <si>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</si>
  <si>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</si>
  <si>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</si>
  <si>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</si>
  <si>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</si>
  <si>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</si>
  <si>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</si>
  <si>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</si>
  <si>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</si>
  <si>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</si>
  <si>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</si>
  <si>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</si>
  <si>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</si>
  <si>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</si>
  <si>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</si>
  <si>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</si>
  <si>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</si>
  <si>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</si>
  <si>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</si>
  <si>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</si>
  <si>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</si>
  <si>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</si>
  <si>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</si>
  <si>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</si>
  <si>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</si>
  <si>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</si>
  <si>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</si>
  <si>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</si>
  <si>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</si>
  <si>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</si>
  <si>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</si>
  <si>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</si>
  <si>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</si>
  <si>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</si>
  <si>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</si>
  <si>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</si>
  <si>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</si>
  <si>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</si>
  <si>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</si>
  <si>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</si>
  <si>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</si>
  <si>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</si>
  <si>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</si>
  <si>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</si>
  <si>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</si>
  <si>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</si>
  <si>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</si>
  <si>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</si>
  <si>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</si>
  <si>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</si>
  <si>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</si>
  <si>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</si>
  <si>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</si>
  <si>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</si>
  <si>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</si>
  <si>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</si>
  <si>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</si>
  <si>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</si>
  <si>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</si>
  <si>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</si>
  <si>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</si>
  <si>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</si>
  <si>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</si>
  <si>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</si>
  <si>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</si>
  <si>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</si>
  <si>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</si>
  <si>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</si>
  <si>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</si>
  <si>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</si>
  <si>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</si>
  <si>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</si>
  <si>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</si>
  <si>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</si>
  <si>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</si>
  <si>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</si>
  <si>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</si>
  <si>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</si>
  <si>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</si>
  <si>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</si>
  <si>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</si>
  <si>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</si>
  <si>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</si>
  <si>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</si>
  <si>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</si>
  <si>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</si>
  <si>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</si>
  <si>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</si>
  <si>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</si>
  <si>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</si>
  <si>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</si>
  <si>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</si>
  <si>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</si>
  <si>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</si>
  <si>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</si>
  <si>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</si>
  <si>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</si>
  <si>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</si>
  <si>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</si>
  <si>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</si>
  <si>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</si>
  <si>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</si>
  <si>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</si>
  <si>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</si>
  <si>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</si>
  <si>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</si>
  <si>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</si>
  <si>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</si>
  <si>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</si>
  <si>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</si>
  <si>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</si>
  <si>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</si>
  <si>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</si>
  <si>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</si>
  <si>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</si>
  <si>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</si>
  <si>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</si>
  <si>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</si>
  <si>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</si>
  <si>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</si>
  <si>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</si>
  <si>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</si>
  <si>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</si>
  <si>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</si>
  <si>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</si>
  <si>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</si>
  <si>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</si>
  <si>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</si>
  <si>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</si>
  <si>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</si>
  <si>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</si>
  <si>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</si>
  <si>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</si>
  <si>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</si>
  <si>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</si>
  <si>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</si>
  <si>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</si>
  <si>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</si>
  <si>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</si>
  <si>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</si>
  <si>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</si>
  <si>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</si>
  <si>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</si>
  <si>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</si>
  <si>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</si>
  <si>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</si>
  <si>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</si>
  <si>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</si>
  <si>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</si>
  <si>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</si>
  <si>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</si>
  <si>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</si>
  <si>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</si>
  <si>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</si>
  <si>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</si>
  <si>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</si>
  <si>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</si>
  <si>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</si>
  <si>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</si>
  <si>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</si>
  <si>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</si>
  <si>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</si>
  <si>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</si>
  <si>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</si>
  <si>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</si>
  <si>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</si>
  <si>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</si>
  <si>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</si>
  <si>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</si>
  <si>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</si>
  <si>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</si>
  <si>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</si>
  <si>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</si>
  <si>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</si>
  <si>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</si>
  <si>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</si>
  <si>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</si>
  <si>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</si>
  <si>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</si>
  <si>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</si>
  <si>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</si>
  <si>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</si>
  <si>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</si>
  <si>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</si>
  <si>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</si>
  <si>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</si>
  <si>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</si>
  <si>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</si>
  <si>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</si>
  <si>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</si>
  <si>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</si>
  <si>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</si>
  <si>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</si>
  <si>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</si>
  <si>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</si>
  <si>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</si>
  <si>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</si>
  <si>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</si>
  <si>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</si>
  <si>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</si>
  <si>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</si>
  <si>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</si>
  <si>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</si>
  <si>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</si>
  <si>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</si>
  <si>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</si>
  <si>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</si>
  <si>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</si>
  <si>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</si>
  <si>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</si>
  <si>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</si>
  <si>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</si>
  <si>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</si>
  <si>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</si>
  <si>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</si>
  <si>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</si>
  <si>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</si>
  <si>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</si>
  <si>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</si>
  <si>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</si>
  <si>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</si>
  <si>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</si>
  <si>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</si>
  <si>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</si>
  <si>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</si>
  <si>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</si>
  <si>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</si>
  <si>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</si>
  <si>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</si>
  <si>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</si>
  <si>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</si>
  <si>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</si>
  <si>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</si>
  <si>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</si>
  <si>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</si>
  <si>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</si>
  <si>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</si>
  <si>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</si>
  <si>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</si>
  <si>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</si>
  <si>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</si>
  <si>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</si>
  <si>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</si>
  <si>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</si>
  <si>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</si>
  <si>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</si>
  <si>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</si>
  <si>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</si>
  <si>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</si>
  <si>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</si>
  <si>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</si>
  <si>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</si>
  <si>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</si>
  <si>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</si>
  <si>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</si>
  <si>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</si>
  <si>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</si>
  <si>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</si>
  <si>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</si>
  <si>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</si>
  <si>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</si>
  <si>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</si>
  <si>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</si>
  <si>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</si>
  <si>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</si>
  <si>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</si>
  <si>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</si>
  <si>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</si>
  <si>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</si>
  <si>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</si>
  <si>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</si>
  <si>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</si>
  <si>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</si>
  <si>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</si>
  <si>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</si>
  <si>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</si>
  <si>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</si>
  <si>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</si>
  <si>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</si>
  <si>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</si>
  <si>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</si>
  <si>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</si>
  <si>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</si>
  <si>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</si>
  <si>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</si>
  <si>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</si>
  <si>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</si>
  <si>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</si>
  <si>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</si>
  <si>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</si>
  <si>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</si>
  <si>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</si>
  <si>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</si>
  <si>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</si>
  <si>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</si>
  <si>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</si>
  <si>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</si>
  <si>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</si>
  <si>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</si>
  <si>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</si>
  <si>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</si>
  <si>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</si>
  <si>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</si>
  <si>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</si>
  <si>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</si>
  <si>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</si>
  <si>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</si>
  <si>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</si>
  <si>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</si>
  <si>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</si>
  <si>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</si>
  <si>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</si>
  <si>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</si>
  <si>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</si>
  <si>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</si>
  <si>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</si>
  <si>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</si>
  <si>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</si>
  <si>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</si>
  <si>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</si>
  <si>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</si>
  <si>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</si>
  <si>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</si>
  <si>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</si>
  <si>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</si>
  <si>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</si>
  <si>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</si>
  <si>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</si>
  <si>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</si>
  <si>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</si>
  <si>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</si>
  <si>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</si>
  <si>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</si>
  <si>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</si>
  <si>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</si>
  <si>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</si>
  <si>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</si>
  <si>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</si>
  <si>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</si>
  <si>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</si>
  <si>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</si>
  <si>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</si>
  <si>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</si>
  <si>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</si>
  <si>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</si>
  <si>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</si>
  <si>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</si>
  <si>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</si>
  <si>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</si>
  <si>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</si>
  <si>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</si>
  <si>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</si>
  <si>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</si>
  <si>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</si>
  <si>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</si>
  <si>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</si>
  <si>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</si>
  <si>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</si>
  <si>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</si>
  <si>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</si>
  <si>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</si>
  <si>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</si>
  <si>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</si>
  <si>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</si>
  <si>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</si>
  <si>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</si>
  <si>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</si>
  <si>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</si>
  <si>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</si>
  <si>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</si>
  <si>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</si>
  <si>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</si>
  <si>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</si>
  <si>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</si>
  <si>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</si>
  <si>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</si>
  <si>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</si>
  <si>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</si>
  <si>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</si>
  <si>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</si>
  <si>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</si>
  <si>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</si>
  <si>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</si>
  <si>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</si>
  <si>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</si>
  <si>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</si>
  <si>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</si>
  <si>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</si>
  <si>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</si>
  <si>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</si>
  <si>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</si>
  <si>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</si>
  <si>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</si>
  <si>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</si>
  <si>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</si>
  <si>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</si>
  <si>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</si>
  <si>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</si>
  <si>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</si>
  <si>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</si>
  <si>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</si>
  <si>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</si>
  <si>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</si>
  <si>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</si>
  <si>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</si>
  <si>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</si>
  <si>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</si>
  <si>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</si>
  <si>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</si>
  <si>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</si>
  <si>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</si>
  <si>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</si>
  <si>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</si>
  <si>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</si>
  <si>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</si>
  <si>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</si>
  <si>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</si>
  <si>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</si>
  <si>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</si>
  <si>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</si>
  <si>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</si>
  <si>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</si>
  <si>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</si>
  <si>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</si>
  <si>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</si>
  <si>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</si>
  <si>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</si>
  <si>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</si>
  <si>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</si>
  <si>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</si>
  <si>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</si>
  <si>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</si>
  <si>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</si>
  <si>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</si>
  <si>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</si>
  <si>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</si>
  <si>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</si>
  <si>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</si>
  <si>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</si>
  <si>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</si>
  <si>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</si>
  <si>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</si>
  <si>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</si>
  <si>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</si>
  <si>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</si>
  <si>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</si>
  <si>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</si>
  <si>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</si>
  <si>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</si>
  <si>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</si>
  <si>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</si>
  <si>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</si>
  <si>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</si>
  <si>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</si>
  <si>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</si>
  <si>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</si>
  <si>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</si>
  <si>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</si>
  <si>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</si>
  <si>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</si>
  <si>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</si>
  <si>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</si>
  <si>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</si>
  <si>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</si>
  <si>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</si>
  <si>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</si>
  <si>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</si>
  <si>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</si>
  <si>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</si>
  <si>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</si>
  <si>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</si>
  <si>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</si>
  <si>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</si>
  <si>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</si>
  <si>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</si>
  <si>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</si>
  <si>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</si>
  <si>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</si>
  <si>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</si>
  <si>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</si>
  <si>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</si>
  <si>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</si>
  <si>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</si>
  <si>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</si>
  <si>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</si>
  <si>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</si>
  <si>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</si>
  <si>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</si>
  <si>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</si>
  <si>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</si>
  <si>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</si>
  <si>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</si>
  <si>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</si>
  <si>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</si>
  <si>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</si>
  <si>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</si>
  <si>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</si>
  <si>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</si>
  <si>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</si>
  <si>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</si>
  <si>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</si>
  <si>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</si>
  <si>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</si>
  <si>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</si>
  <si>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</si>
  <si>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</si>
  <si>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</si>
  <si>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</si>
  <si>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</si>
  <si>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</si>
  <si>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</si>
  <si>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</si>
  <si>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</si>
  <si>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</si>
  <si>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</si>
  <si>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</si>
  <si>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</si>
  <si>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</si>
  <si>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</si>
  <si>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</si>
  <si>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</si>
  <si>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</si>
  <si>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</si>
  <si>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</si>
  <si>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</si>
  <si>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</si>
  <si>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</si>
  <si>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</si>
  <si>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</si>
  <si>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</si>
  <si>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</si>
  <si>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</si>
  <si>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</si>
  <si>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</si>
  <si>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</si>
  <si>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</si>
  <si>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</si>
  <si>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</si>
  <si>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</si>
  <si>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</si>
  <si>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</si>
  <si>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</si>
  <si>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</si>
  <si>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</si>
  <si>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</si>
  <si>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</si>
  <si>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</si>
  <si>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</si>
  <si>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</si>
  <si>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</si>
  <si>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</si>
  <si>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</si>
  <si>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</si>
  <si>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</si>
  <si>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</si>
  <si>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</si>
  <si>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</si>
  <si>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</si>
  <si>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</si>
  <si>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</si>
  <si>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</si>
  <si>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</si>
  <si>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</si>
  <si>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</si>
  <si>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</si>
  <si>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</si>
  <si>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</si>
  <si>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</si>
  <si>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</si>
  <si>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</si>
  <si>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</si>
  <si>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</si>
  <si>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</si>
  <si>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</si>
  <si>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</si>
  <si>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</si>
  <si>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</si>
  <si>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</si>
  <si>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</si>
  <si>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</si>
  <si>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</si>
  <si>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</si>
  <si>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</si>
  <si>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</si>
  <si>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</si>
  <si>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</si>
  <si>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</si>
  <si>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</si>
  <si>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</si>
  <si>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</si>
  <si>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</si>
  <si>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</si>
  <si>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</si>
  <si>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</si>
  <si>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</si>
  <si>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</si>
  <si>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</si>
  <si>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</si>
  <si>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</si>
  <si>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</si>
  <si>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</si>
  <si>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</si>
  <si>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</si>
  <si>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</si>
  <si>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</si>
  <si>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</si>
  <si>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</si>
  <si>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</si>
  <si>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</si>
  <si>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</si>
  <si>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</si>
  <si>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</si>
  <si>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</si>
  <si>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</si>
  <si>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</si>
  <si>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</si>
  <si>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</si>
  <si>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</si>
  <si>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</si>
  <si>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</si>
  <si>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</si>
  <si>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</si>
  <si>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</si>
  <si>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</si>
  <si>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</si>
  <si>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</si>
  <si>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</si>
  <si>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</si>
  <si>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</si>
  <si>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</si>
  <si>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</si>
  <si>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</si>
  <si>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</si>
  <si>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</si>
  <si>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</si>
  <si>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</si>
  <si>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</si>
  <si>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</si>
  <si>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</si>
  <si>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</si>
  <si>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</si>
  <si>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</si>
  <si>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</si>
  <si>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</si>
  <si>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</si>
  <si>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</si>
  <si>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</si>
  <si>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</si>
  <si>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</si>
  <si>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</si>
  <si>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</si>
  <si>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</si>
  <si>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</si>
  <si>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</si>
  <si>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</si>
  <si>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</si>
  <si>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</si>
  <si>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</si>
  <si>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</si>
  <si>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</si>
  <si>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</si>
  <si>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</si>
  <si>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</si>
  <si>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</si>
  <si>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</si>
  <si>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</si>
  <si>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</si>
  <si>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</si>
  <si>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</si>
  <si>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</si>
  <si>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</si>
  <si>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</si>
  <si>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</si>
  <si>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</si>
  <si>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</si>
  <si>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</si>
  <si>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</si>
  <si>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</si>
  <si>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</si>
  <si>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</si>
  <si>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</si>
  <si>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</si>
  <si>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</si>
  <si>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</si>
  <si>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</si>
  <si>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</si>
  <si>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</si>
  <si>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</si>
  <si>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</si>
  <si>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</si>
  <si>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</si>
  <si>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</si>
  <si>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</si>
  <si>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</si>
  <si>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</si>
  <si>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</si>
  <si>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</si>
  <si>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</si>
  <si>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</si>
  <si>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</si>
  <si>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</si>
  <si>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</si>
  <si>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</si>
  <si>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</si>
  <si>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</si>
  <si>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</si>
  <si>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</si>
  <si>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</si>
  <si>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</si>
  <si>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</si>
  <si>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</si>
  <si>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</si>
  <si>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</si>
  <si>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</si>
  <si>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</si>
  <si>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</si>
  <si>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</si>
  <si>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</si>
  <si>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</si>
  <si>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</si>
  <si>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</si>
  <si>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</si>
  <si>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</si>
  <si>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</si>
  <si>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</si>
  <si>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</si>
  <si>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</si>
  <si>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</si>
  <si>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</si>
  <si>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</si>
  <si>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</si>
  <si>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</si>
  <si>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</si>
  <si>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</si>
  <si>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</si>
  <si>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</si>
  <si>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</si>
  <si>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</si>
  <si>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</si>
  <si>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</si>
  <si>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</si>
  <si>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</si>
  <si>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</si>
  <si>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</si>
  <si>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</si>
  <si>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</si>
  <si>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</si>
  <si>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</si>
  <si>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</si>
  <si>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</si>
  <si>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</si>
  <si>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</si>
  <si>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</si>
  <si>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</si>
  <si>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</si>
  <si>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</si>
  <si>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</si>
  <si>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</si>
  <si>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</si>
  <si>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</si>
  <si>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</si>
  <si>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</si>
  <si>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</si>
  <si>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</si>
  <si>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</si>
  <si>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</si>
  <si>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</si>
  <si>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</si>
  <si>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</si>
  <si>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</si>
  <si>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</si>
  <si>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</si>
  <si>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</si>
  <si>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</si>
  <si>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</si>
  <si>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</si>
  <si>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</si>
  <si>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</si>
  <si>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</si>
  <si>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</si>
  <si>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</si>
  <si>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</si>
  <si>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</si>
  <si>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</si>
  <si>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</si>
  <si>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</si>
  <si>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</si>
  <si>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</si>
  <si>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</si>
  <si>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</si>
  <si>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</si>
  <si>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</si>
  <si>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</si>
  <si>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</si>
  <si>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</si>
  <si>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</si>
  <si>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</si>
  <si>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</si>
  <si>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</si>
  <si>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</si>
  <si>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</si>
  <si>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</si>
  <si>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</si>
  <si>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</si>
  <si>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</si>
  <si>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</si>
  <si>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</si>
  <si>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</si>
  <si>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</si>
  <si>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</si>
  <si>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</si>
  <si>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</si>
  <si>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</si>
  <si>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</si>
  <si>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</si>
  <si>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</si>
  <si>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</si>
  <si>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</si>
  <si>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</si>
  <si>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</si>
  <si>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</si>
  <si>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</si>
  <si>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</si>
  <si>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</si>
  <si>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</si>
  <si>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</si>
  <si>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</si>
  <si>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</si>
  <si>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</si>
  <si>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</si>
  <si>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</si>
  <si>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</si>
  <si>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</si>
  <si>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</si>
  <si>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</si>
  <si>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</si>
  <si>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</si>
  <si>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</si>
  <si>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</si>
  <si>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</si>
  <si>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</si>
  <si>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</si>
  <si>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</si>
  <si>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</si>
  <si>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</si>
  <si>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</si>
  <si>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</si>
  <si>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</si>
  <si>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</si>
  <si>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</si>
  <si>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</si>
  <si>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</si>
  <si>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</si>
  <si>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</si>
  <si>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</si>
  <si>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</si>
  <si>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</si>
  <si>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</si>
  <si>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</si>
  <si>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</si>
  <si>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</si>
  <si>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</si>
  <si>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</si>
  <si>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</si>
  <si>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</si>
  <si>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</si>
  <si>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</si>
  <si>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</si>
  <si>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</si>
  <si>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</si>
  <si>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</si>
  <si>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</si>
  <si>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</si>
  <si>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</si>
  <si>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</si>
  <si>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</si>
  <si>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</si>
  <si>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</si>
  <si>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</si>
  <si>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</si>
  <si>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</si>
  <si>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</si>
  <si>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</si>
  <si>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</si>
  <si>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</si>
  <si>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</si>
  <si>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</si>
  <si>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</si>
  <si>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</si>
  <si>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</si>
  <si>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</si>
  <si>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</si>
  <si>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</si>
  <si>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</si>
  <si>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</si>
  <si>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</si>
  <si>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</si>
  <si>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</si>
  <si>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</si>
  <si>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</si>
  <si>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</si>
  <si>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</si>
  <si>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</si>
  <si>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</si>
  <si>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</si>
  <si>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</si>
  <si>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</si>
  <si>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</si>
  <si>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</si>
  <si>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</si>
  <si>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</si>
  <si>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</si>
  <si>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</si>
  <si>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</si>
  <si>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</si>
  <si>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</si>
  <si>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</si>
  <si>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</si>
  <si>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</si>
  <si>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</si>
  <si>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</si>
  <si>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</si>
  <si>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</si>
  <si>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</si>
  <si>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</si>
  <si>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</si>
  <si>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</si>
  <si>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</si>
  <si>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</si>
  <si>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</si>
  <si>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</si>
  <si>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</si>
  <si>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</si>
  <si>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</si>
  <si>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</si>
  <si>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</si>
  <si>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</si>
  <si>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</si>
  <si>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</si>
  <si>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</si>
  <si>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</si>
  <si>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</si>
  <si>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</si>
  <si>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</si>
  <si>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</si>
  <si>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</si>
  <si>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</si>
  <si>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</si>
  <si>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</si>
  <si>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</si>
  <si>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</si>
  <si>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</si>
  <si>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</si>
  <si>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</si>
  <si>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</si>
  <si>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</si>
  <si>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</si>
  <si>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</si>
  <si>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</si>
  <si>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</si>
  <si>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</si>
  <si>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</si>
  <si>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</si>
  <si>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</si>
  <si>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</si>
  <si>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</si>
  <si>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</si>
  <si>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</si>
  <si>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</si>
  <si>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</si>
  <si>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</si>
  <si>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</si>
  <si>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</si>
  <si>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</si>
  <si>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</si>
  <si>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</si>
  <si>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</si>
  <si>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</si>
  <si>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</si>
  <si>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</si>
  <si>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</si>
  <si>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</si>
  <si>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</si>
  <si>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</si>
  <si>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</si>
  <si>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</si>
  <si>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</si>
  <si>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</si>
  <si>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</si>
  <si>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</si>
  <si>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</si>
  <si>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</si>
  <si>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</si>
  <si>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</si>
  <si>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</si>
  <si>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</si>
  <si>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</si>
  <si>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</si>
  <si>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</si>
  <si>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</si>
  <si>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</si>
  <si>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</si>
  <si>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</si>
  <si>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</si>
  <si>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</si>
  <si>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</si>
  <si>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</si>
  <si>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</si>
  <si>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</si>
  <si>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</si>
  <si>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</si>
  <si>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</si>
  <si>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</si>
  <si>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</si>
  <si>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</si>
  <si>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</si>
  <si>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</si>
  <si>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</si>
  <si>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</si>
  <si>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</si>
  <si>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</si>
  <si>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</si>
  <si>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</si>
  <si>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</si>
  <si>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</si>
  <si>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</si>
  <si>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</si>
  <si>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</si>
  <si>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</si>
  <si>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</si>
  <si>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</si>
  <si>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</si>
  <si>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</si>
  <si>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</si>
  <si>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</si>
  <si>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</si>
  <si>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</si>
  <si>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</si>
  <si>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</si>
  <si>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</si>
  <si>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</si>
  <si>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</si>
  <si>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</si>
  <si>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</si>
  <si>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</si>
  <si>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</si>
  <si>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</si>
  <si>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</si>
  <si>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</si>
  <si>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</si>
  <si>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</si>
  <si>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</si>
  <si>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</si>
  <si>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</si>
  <si>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</si>
  <si>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</si>
  <si>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</si>
  <si>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</si>
  <si>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</si>
  <si>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</si>
  <si>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</si>
  <si>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</si>
  <si>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</si>
  <si>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</si>
  <si>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</si>
  <si>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</si>
  <si>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</si>
  <si>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</si>
  <si>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</si>
  <si>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</si>
  <si>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</si>
  <si>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</si>
  <si>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</si>
  <si>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</si>
  <si>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</si>
  <si>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</si>
  <si>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</si>
  <si>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</si>
  <si>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</si>
  <si>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</si>
  <si>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</si>
  <si>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</si>
  <si>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</si>
  <si>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</si>
  <si>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</si>
  <si>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</si>
  <si>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</si>
  <si>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</si>
  <si>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</si>
  <si>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</si>
  <si>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</si>
  <si>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</si>
  <si>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</si>
  <si>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</si>
  <si>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</si>
  <si>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</si>
  <si>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</si>
  <si>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</si>
  <si>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</si>
  <si>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</si>
  <si>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</si>
  <si>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</si>
  <si>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</si>
  <si>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</si>
  <si>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</si>
  <si>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</si>
  <si>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</si>
  <si>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</si>
  <si>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</si>
  <si>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</si>
  <si>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</si>
  <si>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</si>
  <si>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</si>
  <si>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</si>
  <si>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</si>
  <si>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</si>
  <si>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</si>
  <si>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</si>
  <si>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</si>
  <si>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</si>
  <si>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</si>
  <si>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</si>
  <si>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</si>
  <si>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</si>
  <si>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</si>
  <si>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</si>
  <si>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</si>
  <si>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</si>
  <si>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</si>
  <si>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</si>
  <si>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</si>
  <si>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</si>
  <si>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</si>
  <si>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</si>
  <si>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</si>
  <si>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</si>
  <si>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</si>
  <si>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</si>
  <si>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</si>
  <si>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</si>
  <si>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</si>
  <si>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</si>
  <si>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</si>
  <si>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</si>
  <si>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</si>
  <si>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</si>
  <si>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</si>
  <si>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</si>
  <si>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</si>
  <si>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</si>
  <si>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</si>
  <si>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</si>
  <si>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</si>
  <si>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</si>
  <si>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</si>
  <si>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</si>
  <si>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</si>
  <si>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</si>
  <si>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</si>
  <si>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</si>
  <si>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</si>
  <si>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</si>
  <si>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</si>
  <si>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</si>
  <si>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</si>
  <si>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</si>
  <si>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</si>
  <si>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</si>
  <si>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</si>
  <si>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</si>
  <si>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</si>
  <si>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</si>
  <si>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</si>
  <si>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</si>
  <si>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</si>
  <si>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</si>
  <si>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</si>
  <si>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</si>
  <si>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</si>
  <si>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</si>
  <si>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</si>
  <si>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</si>
  <si>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</si>
  <si>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</si>
  <si>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</si>
  <si>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</si>
  <si>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</si>
  <si>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</si>
  <si>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</si>
  <si>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</si>
  <si>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</si>
  <si>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</si>
  <si>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</si>
  <si>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</si>
  <si>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</si>
  <si>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</si>
  <si>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</si>
  <si>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</si>
  <si>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</si>
  <si>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</si>
  <si>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</si>
  <si>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</si>
  <si>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</si>
  <si>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</si>
  <si>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</si>
  <si>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</si>
  <si>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</si>
  <si>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</si>
  <si>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</si>
  <si>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</si>
  <si>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</si>
  <si>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</si>
  <si>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</si>
  <si>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</si>
  <si>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</si>
  <si>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</si>
  <si>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</si>
  <si>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</si>
  <si>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</si>
  <si>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</si>
  <si>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</si>
  <si>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</si>
  <si>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</si>
  <si>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</si>
  <si>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</si>
  <si>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</si>
  <si>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</si>
  <si>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</si>
  <si>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</si>
  <si>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</si>
  <si>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</si>
  <si>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</si>
  <si>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</si>
  <si>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</si>
  <si>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</si>
  <si>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</si>
  <si>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</si>
  <si>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</si>
  <si>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</si>
  <si>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</si>
  <si>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</si>
  <si>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</si>
  <si>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</si>
  <si>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</si>
  <si>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</si>
  <si>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</si>
  <si>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</si>
  <si>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</si>
  <si>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</si>
  <si>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</si>
  <si>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</si>
  <si>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</si>
  <si>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</si>
  <si>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</si>
  <si>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</si>
  <si>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</si>
  <si>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</si>
  <si>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</si>
  <si>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</si>
  <si>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</si>
  <si>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</si>
  <si>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</si>
  <si>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</si>
  <si>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</si>
  <si>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</si>
  <si>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</si>
  <si>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</si>
  <si>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</si>
  <si>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</si>
  <si>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</si>
  <si>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</si>
  <si>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</si>
  <si>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</si>
  <si>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</si>
  <si>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</si>
  <si>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</si>
  <si>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</si>
  <si>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</si>
  <si>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</si>
  <si>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</si>
  <si>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</si>
  <si>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</si>
  <si>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</si>
  <si>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</si>
  <si>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</si>
  <si>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</si>
  <si>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</si>
  <si>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</si>
  <si>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</si>
  <si>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</si>
  <si>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</si>
  <si>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</si>
  <si>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</si>
  <si>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</si>
  <si>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</si>
  <si>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</si>
  <si>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</si>
  <si>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</si>
  <si>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</si>
  <si>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</si>
  <si>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</si>
  <si>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</si>
  <si>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</si>
  <si>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</si>
  <si>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</si>
  <si>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</si>
  <si>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</si>
  <si>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</si>
  <si>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</si>
  <si>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</si>
  <si>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</si>
  <si>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</si>
  <si>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</si>
  <si>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</si>
  <si>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</si>
  <si>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</si>
  <si>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</si>
  <si>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</si>
  <si>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</si>
  <si>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</si>
  <si>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</si>
  <si>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</si>
  <si>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</si>
  <si>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</si>
  <si>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</si>
  <si>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</si>
  <si>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</si>
  <si>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</si>
  <si>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</si>
  <si>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</si>
  <si>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</si>
  <si>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</si>
  <si>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</si>
  <si>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</si>
  <si>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</si>
  <si>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</si>
  <si>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</si>
  <si>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</si>
  <si>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</si>
  <si>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</si>
  <si>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</si>
  <si>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</si>
  <si>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</si>
  <si>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</si>
  <si>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</si>
  <si>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</si>
  <si>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</si>
  <si>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</si>
  <si>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</si>
  <si>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</si>
  <si>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</si>
  <si>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</si>
  <si>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</si>
  <si>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</si>
  <si>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</si>
  <si>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</si>
  <si>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</si>
  <si>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</si>
  <si>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</si>
  <si>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</si>
  <si>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</si>
  <si>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</si>
  <si>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</si>
  <si>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</si>
  <si>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</si>
  <si>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</si>
  <si>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</si>
  <si>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</si>
  <si>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</si>
  <si>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</si>
  <si>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</si>
  <si>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</si>
  <si>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</si>
  <si>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</si>
  <si>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</si>
  <si>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</si>
  <si>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</si>
  <si>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</si>
  <si>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</si>
  <si>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</si>
  <si>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</si>
  <si>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</si>
  <si>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</si>
  <si>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</si>
  <si>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</si>
  <si>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</si>
  <si>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</si>
  <si>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</si>
  <si>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</si>
  <si>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</si>
  <si>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</si>
  <si>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</si>
  <si>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</si>
  <si>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</si>
  <si>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</si>
  <si>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</si>
  <si>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</si>
  <si>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</si>
  <si>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</si>
  <si>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</si>
  <si>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</si>
  <si>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</si>
  <si>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</si>
  <si>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</si>
  <si>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</si>
  <si>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</si>
  <si>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</si>
  <si>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</si>
  <si>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</si>
  <si>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</si>
  <si>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</si>
  <si>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</si>
  <si>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</si>
  <si>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</si>
  <si>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</si>
  <si>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</si>
  <si>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</si>
  <si>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</si>
  <si>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</si>
  <si>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</si>
  <si>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</si>
  <si>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</si>
  <si>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</si>
  <si>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</si>
  <si>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</si>
  <si>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</si>
  <si>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</si>
  <si>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</si>
  <si>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</si>
  <si>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</si>
  <si>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</si>
  <si>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</si>
  <si>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</si>
  <si>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</si>
  <si>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</si>
  <si>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</si>
  <si>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</si>
  <si>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</si>
  <si>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</si>
  <si>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</si>
  <si>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</si>
  <si>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</si>
  <si>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</si>
  <si>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</si>
  <si>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</si>
  <si>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</si>
  <si>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</si>
  <si>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</si>
  <si>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</si>
  <si>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</si>
  <si>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</si>
  <si>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</si>
  <si>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</si>
  <si>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</si>
  <si>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</si>
  <si>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</si>
  <si>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</si>
  <si>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</si>
  <si>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</si>
  <si>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</si>
  <si>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</si>
  <si>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</si>
  <si>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</si>
  <si>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</si>
  <si>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</si>
  <si>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</si>
  <si>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</si>
  <si>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</si>
  <si>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</si>
  <si>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</si>
  <si>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</si>
  <si>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</si>
  <si>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</si>
  <si>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</si>
  <si>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</si>
  <si>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</si>
  <si>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</si>
  <si>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</si>
  <si>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</si>
  <si>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</si>
  <si>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</si>
  <si>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</si>
  <si>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</si>
  <si>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</si>
  <si>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</si>
  <si>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</si>
  <si>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</si>
  <si>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</si>
  <si>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</si>
  <si>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</si>
  <si>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</si>
  <si>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</si>
  <si>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</si>
  <si>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</si>
  <si>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</si>
  <si>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</si>
  <si>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</si>
  <si>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</si>
  <si>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</si>
  <si>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</si>
  <si>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</si>
  <si>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</si>
  <si>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</si>
  <si>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</si>
  <si>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</si>
  <si>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</si>
  <si>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</si>
  <si>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</si>
  <si>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</si>
  <si>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</si>
  <si>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</si>
  <si>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</si>
  <si>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</si>
  <si>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</si>
  <si>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</si>
  <si>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</si>
  <si>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</si>
  <si>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</si>
  <si>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</si>
  <si>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</si>
  <si>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</si>
  <si>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</si>
  <si>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</si>
  <si>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</si>
  <si>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</si>
  <si>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</si>
  <si>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</si>
  <si>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</si>
  <si>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</si>
  <si>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</si>
  <si>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</si>
  <si>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</si>
  <si>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</si>
  <si>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</si>
  <si>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</si>
  <si>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</si>
  <si>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</si>
  <si>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</si>
  <si>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</si>
  <si>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</si>
  <si>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</si>
  <si>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</si>
  <si>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</si>
  <si>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</si>
  <si>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</si>
  <si>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</si>
  <si>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</si>
  <si>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</si>
  <si>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</si>
  <si>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</si>
  <si>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</si>
  <si>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</si>
  <si>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</si>
  <si>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</si>
  <si>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</si>
  <si>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</si>
  <si>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</si>
  <si>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</si>
  <si>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</si>
  <si>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</si>
  <si>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</si>
  <si>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</si>
  <si>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</si>
  <si>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</si>
  <si>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</si>
  <si>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</si>
  <si>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</si>
  <si>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</si>
  <si>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</si>
  <si>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</si>
  <si>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</si>
  <si>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</si>
  <si>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</si>
  <si>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</si>
  <si>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</si>
  <si>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</si>
  <si>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</si>
  <si>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</si>
  <si>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</si>
  <si>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</si>
  <si>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</si>
  <si>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</si>
  <si>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</si>
  <si>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</si>
  <si>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</si>
  <si>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</si>
  <si>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</si>
  <si>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</si>
  <si>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</si>
  <si>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</si>
  <si>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</si>
  <si>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</si>
  <si>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</si>
  <si>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</si>
  <si>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</si>
  <si>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</si>
  <si>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</si>
  <si>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</si>
  <si>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</si>
  <si>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</si>
  <si>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</si>
  <si>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</si>
  <si>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</si>
  <si>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</si>
  <si>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</si>
  <si>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</si>
  <si>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</si>
  <si>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</si>
  <si>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</si>
  <si>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</si>
  <si>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</si>
  <si>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</si>
  <si>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</si>
  <si>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</si>
  <si>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</si>
  <si>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</si>
  <si>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</si>
  <si>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</si>
  <si>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</si>
  <si>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</si>
  <si>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</si>
  <si>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</si>
  <si>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</si>
  <si>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</si>
  <si>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</si>
  <si>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</si>
  <si>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</si>
  <si>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</si>
  <si>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</si>
  <si>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</si>
  <si>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</si>
  <si>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</si>
  <si>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</si>
  <si>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</si>
  <si>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</si>
  <si>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</si>
  <si>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</si>
  <si>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</si>
  <si>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</si>
  <si>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</si>
  <si>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</si>
  <si>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</si>
  <si>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</si>
  <si>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</si>
  <si>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</si>
  <si>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</si>
  <si>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</si>
  <si>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</si>
  <si>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</si>
  <si>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</si>
  <si>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</si>
  <si>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</si>
  <si>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</si>
  <si>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</si>
  <si>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</si>
  <si>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</si>
  <si>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</si>
  <si>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</si>
  <si>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</si>
  <si>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</si>
  <si>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</si>
  <si>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</si>
  <si>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</si>
  <si>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</si>
  <si>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</si>
  <si>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</si>
  <si>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</si>
  <si>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</si>
  <si>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</si>
  <si>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</si>
  <si>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</si>
  <si>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</si>
  <si>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</si>
  <si>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</si>
  <si>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</si>
  <si>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</si>
  <si>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</si>
  <si>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</si>
  <si>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</si>
  <si>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</si>
  <si>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</si>
  <si>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</si>
  <si>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</si>
  <si>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</si>
  <si>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</si>
  <si>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</si>
  <si>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</si>
  <si>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</si>
  <si>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</si>
  <si>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</si>
  <si>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</si>
  <si>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</si>
  <si>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</si>
  <si>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</si>
  <si>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</si>
  <si>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</si>
  <si>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</si>
  <si>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</si>
  <si>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</si>
  <si>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</si>
  <si>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</si>
  <si>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</si>
  <si>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</si>
  <si>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</si>
  <si>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</si>
  <si>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</si>
  <si>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</si>
  <si>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</si>
  <si>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</si>
  <si>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</si>
  <si>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</si>
  <si>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</si>
  <si>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</si>
  <si>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</si>
  <si>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</si>
  <si>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</si>
  <si>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</si>
  <si>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</si>
  <si>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</si>
  <si>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</si>
  <si>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</si>
  <si>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</si>
  <si>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</si>
  <si>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</si>
  <si>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</si>
  <si>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</si>
  <si>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</si>
  <si>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</si>
  <si>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</si>
  <si>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</si>
  <si>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</si>
  <si>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</si>
  <si>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</si>
  <si>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</si>
  <si>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</si>
  <si>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</si>
  <si>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</si>
  <si>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</si>
  <si>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</si>
  <si>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</si>
  <si>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</si>
  <si>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</si>
  <si>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</si>
  <si>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</si>
  <si>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</si>
  <si>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</si>
  <si>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</si>
  <si>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</si>
  <si>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</si>
  <si>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</si>
  <si>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</si>
  <si>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</si>
  <si>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</si>
  <si>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</si>
  <si>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</si>
  <si>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</si>
  <si>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</si>
  <si>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</si>
  <si>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</si>
  <si>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</si>
  <si>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</si>
  <si>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</si>
  <si>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</si>
  <si>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</si>
  <si>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</si>
  <si>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</si>
  <si>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</si>
  <si>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</si>
  <si>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</si>
  <si>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</si>
  <si>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</si>
  <si>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</si>
  <si>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</si>
  <si>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</si>
  <si>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</si>
  <si>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</si>
  <si>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</si>
  <si>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</si>
  <si>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</si>
  <si>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</si>
  <si>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</si>
  <si>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</si>
  <si>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</si>
  <si>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</si>
  <si>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</si>
  <si>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</si>
  <si>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</si>
  <si>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</si>
  <si>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</si>
  <si>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</si>
  <si>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</si>
  <si>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</si>
  <si>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</si>
  <si>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</si>
  <si>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</si>
  <si>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</si>
  <si>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</si>
  <si>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</si>
  <si>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</si>
  <si>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</si>
  <si>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</si>
  <si>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</si>
  <si>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</si>
  <si>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</si>
  <si>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</si>
  <si>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</si>
  <si>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</si>
  <si>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</si>
  <si>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</si>
  <si>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</si>
  <si>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</si>
  <si>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</si>
  <si>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</si>
  <si>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</si>
  <si>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</si>
  <si>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</si>
  <si>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</si>
  <si>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</si>
  <si>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</si>
  <si>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</si>
  <si>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</si>
  <si>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</si>
  <si>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</si>
  <si>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</si>
  <si>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</si>
  <si>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</si>
  <si>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</si>
  <si>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</si>
  <si>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</si>
  <si>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</si>
  <si>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</si>
  <si>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</si>
  <si>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</si>
  <si>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</si>
  <si>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</si>
  <si>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</si>
  <si>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</si>
  <si>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</si>
  <si>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</si>
  <si>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</si>
  <si>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</si>
  <si>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</si>
  <si>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</si>
  <si>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</si>
  <si>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</si>
  <si>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</si>
  <si>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</si>
  <si>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</si>
  <si>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</si>
  <si>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</si>
  <si>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</si>
  <si>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</si>
  <si>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</si>
  <si>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</si>
  <si>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</si>
  <si>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</si>
  <si>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</si>
  <si>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</si>
  <si>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</si>
  <si>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</si>
  <si>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</si>
  <si>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</si>
  <si>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</si>
  <si>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</si>
  <si>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</si>
  <si>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</si>
  <si>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</si>
  <si>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</si>
  <si>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</si>
  <si>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</si>
  <si>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</si>
  <si>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</si>
  <si>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</si>
  <si>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</si>
  <si>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</si>
  <si>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</si>
  <si>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</si>
  <si>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</si>
  <si>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</si>
  <si>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</si>
  <si>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</si>
  <si>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</si>
  <si>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</si>
  <si>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</si>
  <si>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</si>
  <si>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</si>
  <si>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</si>
  <si>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</si>
  <si>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</si>
  <si>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</si>
  <si>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</si>
  <si>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</si>
  <si>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</si>
  <si>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</si>
  <si>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</si>
  <si>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</si>
  <si>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</si>
  <si>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</si>
  <si>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</si>
  <si>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</si>
  <si>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</si>
  <si>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</si>
  <si>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</si>
  <si>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</si>
  <si>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</si>
  <si>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</si>
  <si>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</si>
  <si>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</si>
  <si>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</si>
  <si>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</si>
  <si>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</si>
  <si>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</si>
  <si>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</si>
  <si>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</si>
  <si>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</si>
  <si>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</si>
  <si>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</si>
  <si>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</si>
  <si>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</si>
  <si>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</si>
  <si>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</si>
  <si>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</si>
  <si>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</si>
  <si>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</si>
  <si>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</si>
  <si>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</si>
  <si>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</si>
  <si>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</si>
  <si>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</si>
  <si>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</si>
  <si>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</si>
  <si>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</si>
  <si>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</si>
  <si>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</si>
  <si>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</si>
  <si>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</si>
  <si>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</si>
  <si>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</si>
  <si>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</si>
  <si>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</si>
  <si>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</si>
  <si>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</si>
  <si>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</si>
  <si>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</si>
  <si>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</si>
  <si>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</si>
  <si>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</si>
  <si>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</si>
  <si>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</si>
  <si>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</si>
  <si>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</si>
  <si>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</si>
  <si>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</si>
  <si>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</si>
  <si>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</si>
  <si>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</si>
  <si>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</si>
  <si>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</si>
  <si>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</si>
  <si>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</si>
  <si>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</si>
  <si>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</si>
  <si>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</si>
  <si>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</si>
  <si>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</si>
  <si>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</si>
  <si>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</si>
  <si>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</si>
  <si>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</si>
  <si>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</si>
  <si>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</si>
  <si>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</si>
  <si>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</si>
  <si>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</si>
  <si>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</si>
  <si>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</si>
  <si>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</si>
  <si>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</si>
  <si>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</si>
  <si>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</si>
  <si>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</si>
  <si>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</si>
  <si>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</si>
  <si>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</si>
  <si>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</si>
  <si>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</si>
  <si>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</si>
  <si>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</si>
  <si>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</si>
  <si>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</si>
  <si>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</si>
  <si>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</si>
  <si>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</si>
  <si>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</si>
  <si>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</si>
  <si>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</si>
  <si>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</si>
  <si>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</si>
  <si>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</si>
  <si>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</si>
  <si>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</si>
  <si>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</si>
  <si>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</si>
  <si>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</si>
  <si>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</si>
  <si>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</si>
  <si>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</si>
  <si>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</si>
  <si>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</si>
  <si>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</si>
  <si>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</si>
  <si>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</si>
  <si>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</si>
  <si>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</si>
  <si>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</si>
  <si>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</si>
  <si>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</si>
  <si>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</si>
  <si>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</si>
  <si>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</si>
  <si>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</si>
  <si>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</si>
  <si>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</si>
  <si>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</si>
  <si>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</si>
  <si>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</si>
  <si>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</si>
  <si>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</si>
  <si>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</si>
  <si>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</si>
  <si>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</si>
  <si>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</si>
  <si>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</si>
  <si>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</si>
  <si>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</si>
  <si>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</si>
  <si>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</si>
  <si>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</si>
  <si>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</si>
  <si>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</si>
  <si>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</si>
  <si>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</si>
  <si>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</si>
  <si>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</si>
  <si>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</si>
  <si>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</si>
  <si>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</si>
  <si>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</si>
  <si>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</si>
  <si>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</si>
  <si>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</si>
  <si>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</si>
  <si>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</si>
  <si>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</si>
  <si>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</si>
  <si>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</si>
  <si>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</si>
  <si>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</si>
  <si>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</si>
  <si>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</si>
  <si>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</si>
  <si>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</si>
  <si>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</si>
  <si>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</si>
  <si>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</si>
  <si>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</si>
  <si>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</si>
  <si>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</si>
  <si>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</si>
  <si>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</si>
  <si>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</si>
  <si>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</si>
  <si>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</si>
  <si>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</si>
  <si>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</si>
  <si>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</si>
  <si>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</si>
  <si>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</si>
  <si>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</si>
  <si>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</si>
  <si>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</si>
  <si>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</si>
  <si>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</si>
  <si>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</si>
  <si>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</si>
  <si>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</si>
  <si>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</si>
  <si>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</si>
  <si>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</si>
  <si>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</si>
  <si>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</si>
  <si>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</si>
  <si>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</si>
  <si>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</si>
  <si>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</si>
  <si>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</si>
  <si>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</si>
  <si>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</si>
  <si>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</si>
  <si>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</si>
  <si>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</si>
  <si>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</si>
  <si>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</si>
  <si>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</si>
  <si>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</si>
  <si>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</si>
  <si>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</si>
  <si>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</si>
  <si>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</si>
  <si>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</si>
  <si>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</si>
  <si>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</si>
  <si>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</si>
  <si>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</si>
  <si>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</si>
  <si>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</si>
  <si>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</si>
  <si>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</si>
  <si>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</si>
  <si>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</si>
  <si>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</si>
  <si>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</si>
  <si>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</si>
  <si>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</si>
  <si>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</si>
  <si>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</si>
  <si>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</si>
  <si>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</si>
  <si>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</si>
  <si>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</si>
  <si>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</si>
  <si>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</si>
  <si>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</si>
  <si>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</si>
  <si>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</si>
  <si>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</si>
  <si>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</si>
  <si>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</si>
  <si>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</si>
  <si>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</si>
  <si>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</si>
  <si>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</si>
  <si>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</si>
  <si>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</si>
  <si>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</si>
  <si>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</si>
  <si>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</si>
  <si>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</si>
  <si>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</si>
  <si>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</si>
  <si>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</si>
  <si>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</si>
  <si>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</si>
  <si>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</si>
  <si>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</si>
  <si>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</si>
  <si>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</si>
  <si>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</si>
  <si>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</si>
  <si>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</si>
  <si>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</si>
  <si>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</si>
  <si>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</si>
  <si>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</si>
  <si>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</si>
  <si>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</si>
  <si>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</si>
  <si>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</si>
  <si>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</si>
  <si>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</si>
  <si>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</si>
  <si>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</si>
  <si>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</si>
  <si>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</si>
  <si>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</si>
  <si>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</si>
  <si>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</si>
  <si>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</si>
  <si>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</si>
  <si>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</si>
  <si>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</si>
  <si>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</si>
  <si>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</si>
  <si>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</si>
  <si>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</si>
  <si>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</si>
  <si>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</si>
  <si>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</si>
  <si>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</si>
  <si>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</si>
  <si>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</si>
  <si>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</si>
  <si>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</si>
  <si>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</si>
  <si>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</si>
  <si>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</si>
  <si>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</si>
  <si>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</si>
  <si>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</si>
  <si>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</si>
  <si>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</si>
  <si>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</si>
  <si>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</si>
  <si>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</si>
  <si>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</si>
  <si>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</si>
  <si>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</si>
  <si>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</si>
  <si>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</si>
  <si>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</si>
  <si>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</si>
  <si>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</si>
  <si>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</si>
  <si>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</si>
  <si>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</si>
  <si>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</si>
  <si>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</si>
  <si>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</si>
  <si>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</si>
  <si>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</si>
  <si>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</si>
  <si>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</si>
  <si>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</si>
  <si>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</si>
  <si>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</si>
  <si>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</si>
  <si>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</si>
  <si>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</si>
  <si>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</si>
  <si>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</si>
  <si>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</si>
  <si>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</si>
  <si>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</si>
  <si>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</si>
  <si>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</si>
  <si>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</si>
  <si>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</si>
  <si>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</si>
  <si>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</si>
  <si>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</si>
  <si>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</si>
  <si>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</si>
  <si>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</si>
  <si>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</si>
  <si>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</si>
  <si>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</si>
  <si>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</si>
  <si>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</si>
  <si>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</si>
  <si>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</si>
  <si>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</si>
  <si>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</si>
  <si>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</si>
  <si>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</si>
  <si>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</si>
  <si>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</si>
  <si>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</si>
  <si>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</si>
  <si>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</si>
  <si>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</si>
  <si>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</si>
  <si>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</si>
  <si>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</si>
  <si>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</si>
  <si>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</si>
  <si>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</si>
  <si>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</si>
  <si>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</si>
  <si>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</si>
  <si>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</si>
  <si>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</si>
  <si>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</si>
  <si>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</si>
  <si>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</si>
  <si>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</si>
  <si>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</si>
  <si>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</si>
  <si>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</si>
  <si>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</si>
  <si>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</si>
  <si>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</si>
  <si>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</si>
  <si>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</si>
  <si>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</si>
  <si>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</si>
  <si>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</si>
  <si>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</si>
  <si>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</si>
  <si>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</si>
  <si>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</si>
  <si>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</si>
  <si>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</si>
  <si>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</si>
  <si>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</si>
  <si>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</si>
  <si>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</si>
  <si>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</si>
  <si>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</si>
  <si>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</si>
  <si>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</si>
  <si>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</si>
  <si>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</si>
  <si>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</si>
  <si>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</si>
  <si>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</si>
  <si>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</si>
  <si>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</si>
  <si>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</si>
  <si>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</si>
  <si>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</si>
  <si>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</si>
  <si>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</si>
  <si>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</si>
  <si>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</si>
  <si>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</si>
  <si>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</si>
  <si>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</si>
  <si>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</si>
  <si>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</si>
  <si>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</si>
  <si>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</si>
  <si>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</si>
  <si>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</si>
  <si>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</si>
  <si>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</si>
  <si>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</si>
  <si>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</si>
  <si>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</si>
  <si>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</si>
  <si>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</si>
  <si>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</si>
  <si>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</si>
  <si>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</si>
  <si>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</si>
  <si>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</si>
  <si>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</si>
  <si>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</si>
  <si>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</si>
  <si>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</si>
  <si>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</si>
  <si>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</si>
  <si>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</si>
  <si>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</si>
  <si>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</si>
  <si>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</si>
  <si>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</si>
  <si>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</si>
  <si>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</si>
  <si>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</si>
  <si>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</si>
  <si>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</si>
  <si>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</si>
  <si>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</si>
  <si>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</si>
  <si>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</si>
  <si>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</si>
  <si>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</si>
  <si>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</si>
  <si>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</si>
  <si>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</si>
  <si>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</si>
  <si>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</si>
  <si>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</si>
  <si>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</si>
  <si>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</si>
  <si>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</si>
  <si>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</si>
  <si>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</si>
  <si>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</si>
  <si>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</si>
  <si>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</si>
  <si>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</si>
  <si>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</si>
  <si>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</si>
  <si>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</si>
  <si>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</si>
  <si>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</si>
  <si>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</si>
  <si>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</si>
  <si>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</si>
  <si>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</si>
  <si>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</si>
  <si>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</si>
  <si>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</si>
  <si>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</si>
  <si>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</si>
  <si>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</si>
  <si>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</si>
  <si>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</si>
  <si>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</si>
  <si>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</si>
  <si>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</si>
  <si>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</si>
  <si>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</si>
  <si>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</si>
  <si>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</si>
  <si>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</si>
  <si>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</si>
  <si>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</si>
  <si>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</si>
  <si>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</si>
  <si>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</si>
  <si>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</si>
  <si>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</si>
  <si>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</si>
  <si>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</si>
  <si>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</si>
  <si>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</si>
  <si>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</si>
  <si>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</si>
  <si>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</si>
  <si>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</si>
  <si>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</si>
  <si>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</si>
  <si>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</si>
  <si>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</si>
  <si>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</si>
  <si>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</si>
  <si>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</si>
  <si>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</si>
  <si>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</si>
  <si>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</si>
  <si>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</si>
  <si>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</si>
  <si>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</si>
  <si>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</si>
  <si>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</si>
  <si>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</si>
  <si>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</si>
  <si>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</si>
  <si>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</si>
  <si>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</si>
  <si>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</si>
  <si>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</si>
  <si>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</si>
  <si>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</si>
  <si>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</si>
  <si>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</si>
  <si>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</si>
  <si>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</si>
  <si>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</si>
  <si>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</si>
  <si>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</si>
  <si>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</si>
  <si>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</si>
  <si>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</si>
  <si>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</si>
  <si>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</si>
  <si>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</si>
  <si>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</si>
  <si>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</si>
  <si>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</si>
  <si>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</si>
  <si>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</si>
  <si>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</si>
  <si>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</si>
  <si>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</si>
  <si>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</si>
  <si>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</si>
  <si>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</si>
  <si>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</si>
  <si>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</si>
  <si>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</si>
  <si>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</si>
  <si>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</si>
  <si>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</si>
  <si>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</si>
  <si>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</si>
  <si>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</si>
  <si>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</si>
  <si>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</si>
  <si>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</si>
  <si>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</si>
  <si>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</si>
  <si>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</si>
  <si>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</si>
  <si>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</si>
  <si>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</si>
  <si>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</si>
  <si>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</si>
  <si>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</si>
  <si>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</si>
  <si>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</si>
  <si>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</si>
  <si>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</si>
  <si>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</si>
  <si>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</si>
  <si>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</si>
  <si>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</si>
  <si>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</si>
  <si>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</si>
  <si>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</si>
  <si>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</si>
  <si>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</si>
  <si>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</si>
  <si>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</si>
  <si>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</si>
  <si>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</si>
  <si>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</si>
  <si>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</si>
  <si>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</si>
  <si>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</si>
  <si>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</si>
  <si>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</si>
  <si>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</si>
  <si>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</si>
  <si>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</si>
  <si>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</si>
  <si>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</si>
  <si>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</si>
  <si>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</si>
  <si>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</si>
  <si>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</si>
  <si>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</si>
  <si>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</si>
  <si>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</si>
  <si>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</si>
  <si>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</si>
  <si>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</si>
  <si>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</si>
  <si>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</si>
  <si>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</si>
  <si>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</si>
  <si>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</si>
  <si>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</si>
  <si>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</si>
  <si>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</si>
  <si>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</si>
  <si>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</si>
  <si>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</si>
  <si>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</si>
  <si>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</si>
  <si>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</si>
  <si>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</si>
  <si>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</si>
  <si>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</si>
  <si>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</si>
  <si>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</si>
  <si>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</si>
  <si>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</si>
  <si>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</si>
  <si>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</si>
  <si>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</si>
  <si>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</si>
  <si>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</si>
  <si>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</si>
  <si>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</si>
  <si>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</si>
  <si>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</si>
  <si>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</si>
  <si>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</si>
  <si>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</si>
  <si>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</si>
  <si>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</si>
  <si>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</si>
  <si>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</si>
  <si>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</si>
  <si>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</si>
  <si>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</si>
  <si>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</si>
  <si>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</si>
  <si>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</si>
  <si>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</si>
  <si>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</si>
  <si>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</si>
  <si>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</si>
  <si>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</si>
  <si>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</si>
  <si>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</si>
  <si>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</si>
  <si>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</si>
  <si>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</si>
  <si>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</si>
  <si>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</si>
  <si>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</si>
  <si>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</si>
  <si>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</si>
  <si>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</si>
  <si>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</si>
  <si>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</si>
  <si>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</si>
  <si>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</si>
  <si>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</si>
  <si>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</si>
  <si>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</si>
  <si>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</si>
  <si>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</si>
  <si>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</si>
  <si>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</si>
  <si>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</si>
  <si>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</si>
  <si>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</si>
  <si>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</si>
  <si>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</si>
  <si>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</si>
  <si>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</si>
  <si>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</si>
  <si>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</si>
  <si>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</si>
  <si>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</si>
  <si>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</si>
  <si>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</si>
  <si>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</si>
  <si>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</si>
  <si>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</si>
  <si>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</si>
  <si>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</si>
  <si>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</si>
  <si>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</si>
  <si>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</si>
  <si>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</si>
  <si>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</si>
  <si>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</si>
  <si>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</si>
  <si>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</si>
  <si>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</si>
  <si>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</si>
  <si>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</si>
  <si>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</si>
  <si>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</si>
  <si>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</si>
  <si>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</si>
  <si>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</si>
  <si>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</si>
  <si>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</si>
  <si>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</si>
  <si>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</si>
  <si>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</si>
  <si>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</si>
  <si>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</si>
  <si>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</si>
  <si>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</si>
  <si>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</si>
  <si>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</si>
  <si>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</si>
  <si>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</si>
  <si>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</si>
  <si>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</si>
  <si>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</si>
  <si>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</si>
  <si>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</si>
  <si>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</si>
  <si>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</si>
  <si>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</si>
  <si>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</si>
  <si>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</si>
  <si>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</si>
  <si>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</si>
  <si>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</si>
  <si>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</si>
  <si>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</si>
  <si>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</si>
  <si>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</si>
  <si>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</si>
  <si>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</si>
  <si>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</si>
  <si>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</si>
  <si>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</si>
  <si>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</si>
  <si>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</si>
  <si>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</si>
  <si>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</si>
  <si>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</si>
  <si>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</si>
  <si>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</si>
  <si>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</si>
  <si>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</si>
  <si>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</si>
  <si>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</si>
  <si>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</si>
  <si>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</si>
  <si>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</si>
  <si>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</si>
  <si>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</si>
  <si>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</si>
  <si>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</si>
  <si>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</si>
  <si>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</si>
  <si>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</si>
  <si>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</si>
  <si>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</si>
  <si>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</si>
  <si>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</si>
  <si>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</si>
  <si>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</si>
  <si>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</si>
  <si>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</si>
  <si>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</si>
  <si>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</si>
  <si>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</si>
  <si>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</si>
  <si>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</si>
  <si>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</si>
  <si>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</si>
  <si>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</si>
  <si>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</si>
  <si>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</si>
  <si>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</si>
  <si>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</si>
  <si>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</si>
  <si>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</si>
  <si>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</si>
  <si>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</si>
  <si>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</si>
  <si>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</si>
  <si>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</si>
  <si>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</si>
  <si>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</si>
  <si>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</si>
  <si>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</si>
  <si>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</si>
  <si>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</si>
  <si>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</si>
  <si>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</si>
  <si>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</si>
  <si>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</si>
  <si>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</si>
  <si>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</si>
  <si>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</si>
  <si>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</si>
  <si>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</si>
  <si>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</si>
  <si>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</si>
  <si>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</si>
  <si>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</si>
  <si>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</si>
  <si>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</si>
  <si>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</si>
  <si>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</si>
  <si>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</si>
  <si>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</si>
  <si>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</si>
  <si>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</si>
  <si>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</si>
  <si>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</si>
  <si>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</si>
  <si>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</si>
  <si>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</si>
  <si>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</si>
  <si>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</si>
  <si>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</si>
  <si>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</si>
  <si>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</si>
  <si>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</si>
  <si>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</si>
  <si>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</si>
  <si>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</si>
  <si>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</si>
  <si>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</si>
  <si>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</si>
  <si>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</si>
  <si>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</si>
  <si>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</si>
  <si>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</si>
  <si>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</si>
  <si>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</si>
  <si>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</si>
  <si>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</si>
  <si>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</si>
  <si>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</si>
  <si>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</si>
  <si>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</si>
  <si>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</si>
  <si>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</si>
  <si>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</si>
  <si>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</si>
  <si>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</si>
  <si>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</si>
  <si>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</si>
  <si>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</si>
  <si>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</si>
  <si>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</si>
  <si>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</si>
  <si>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</si>
  <si>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</si>
  <si>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</si>
  <si>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</si>
  <si>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</si>
  <si>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</si>
  <si>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</si>
  <si>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</si>
  <si>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</si>
  <si>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</si>
  <si>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</si>
  <si>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</si>
  <si>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</si>
  <si>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</si>
  <si>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</si>
  <si>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</si>
  <si>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</si>
  <si>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</si>
  <si>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</si>
  <si>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</si>
  <si>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</si>
  <si>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</si>
  <si>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</si>
  <si>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</si>
  <si>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</si>
  <si>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</si>
  <si>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</si>
  <si>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</si>
  <si>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</si>
  <si>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</si>
  <si>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</si>
  <si>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</si>
  <si>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</si>
  <si>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</si>
  <si>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</si>
  <si>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</si>
  <si>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</si>
  <si>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</si>
  <si>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</si>
  <si>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</si>
  <si>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</si>
  <si>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</si>
  <si>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</si>
  <si>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</si>
  <si>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</si>
  <si>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</si>
  <si>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</si>
  <si>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</si>
  <si>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</si>
  <si>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</si>
  <si>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</si>
  <si>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</si>
  <si>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</si>
  <si>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</si>
  <si>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</si>
  <si>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</si>
  <si>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</si>
  <si>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</si>
  <si>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</si>
  <si>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</si>
  <si>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</si>
  <si>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</si>
  <si>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</si>
  <si>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</si>
  <si>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</si>
  <si>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</si>
  <si>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</si>
  <si>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</si>
  <si>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</si>
  <si>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</si>
  <si>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</si>
  <si>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</si>
  <si>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</si>
  <si>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</si>
  <si>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</si>
  <si>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</si>
  <si>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</si>
  <si>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</si>
  <si>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</si>
  <si>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</si>
  <si>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</si>
  <si>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</si>
  <si>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</si>
  <si>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</si>
  <si>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</si>
  <si>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</si>
  <si>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</si>
  <si>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</si>
  <si>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</si>
  <si>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</si>
  <si>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</si>
  <si>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</si>
  <si>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</si>
  <si>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</si>
  <si>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</si>
  <si>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</si>
  <si>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</si>
  <si>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</si>
  <si>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</si>
  <si>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</si>
  <si>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</si>
  <si>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</si>
  <si>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</si>
  <si>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</si>
  <si>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</si>
  <si>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</si>
  <si>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</si>
  <si>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</si>
  <si>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</si>
  <si>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</si>
  <si>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</si>
  <si>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</si>
  <si>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</si>
  <si>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</si>
  <si>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</si>
  <si>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</si>
  <si>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</si>
  <si>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</si>
  <si>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</si>
  <si>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</si>
  <si>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</si>
  <si>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</si>
  <si>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</si>
  <si>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</si>
  <si>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</si>
  <si>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</si>
  <si>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</si>
  <si>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</si>
  <si>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</si>
  <si>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</si>
  <si>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</si>
  <si>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</si>
  <si>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</si>
  <si>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</si>
  <si>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</si>
  <si>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</si>
  <si>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</si>
  <si>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</si>
  <si>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</si>
  <si>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</si>
  <si>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</si>
  <si>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</si>
  <si>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</si>
  <si>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</si>
  <si>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</si>
  <si>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</si>
  <si>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</si>
  <si>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</si>
  <si>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</si>
  <si>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</si>
  <si>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</si>
  <si>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</si>
  <si>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</si>
  <si>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</si>
  <si>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</si>
  <si>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</si>
  <si>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</si>
  <si>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</si>
  <si>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</si>
  <si>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</si>
  <si>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</si>
  <si>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</si>
  <si>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</si>
  <si>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</si>
  <si>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</si>
  <si>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</si>
  <si>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</si>
  <si>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</si>
  <si>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</si>
  <si>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</si>
  <si>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</si>
  <si>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</si>
  <si>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</si>
  <si>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</si>
  <si>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</si>
  <si>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</si>
  <si>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</si>
  <si>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</si>
  <si>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</si>
  <si>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</si>
  <si>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</si>
  <si>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</si>
  <si>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</si>
  <si>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</si>
  <si>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</si>
  <si>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</si>
  <si>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</si>
  <si>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</si>
  <si>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</si>
  <si>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</si>
  <si>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</si>
  <si>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</si>
  <si>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</si>
  <si>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</si>
  <si>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</si>
  <si>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</si>
  <si>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</si>
  <si>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</si>
  <si>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</si>
  <si>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</si>
  <si>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</si>
  <si>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</si>
  <si>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</si>
  <si>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</si>
  <si>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</si>
  <si>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</si>
  <si>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</si>
  <si>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</si>
  <si>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</si>
  <si>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</si>
  <si>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</si>
  <si>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</si>
  <si>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</si>
  <si>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</si>
  <si>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</si>
  <si>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</si>
  <si>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</si>
  <si>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</si>
  <si>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</si>
  <si>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</si>
  <si>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</si>
  <si>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</si>
  <si>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</si>
  <si>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</si>
  <si>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</si>
  <si>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</si>
  <si>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</si>
  <si>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</si>
  <si>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</si>
  <si>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</si>
  <si>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</si>
  <si>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</si>
  <si>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</si>
  <si>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</si>
  <si>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</si>
  <si>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</si>
  <si>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</si>
  <si>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</si>
  <si>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</si>
  <si>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</si>
  <si>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</si>
  <si>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</si>
  <si>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</si>
  <si>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</si>
  <si>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</si>
  <si>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</si>
  <si>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</si>
  <si>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</si>
  <si>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</si>
  <si>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</si>
  <si>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</si>
  <si>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</si>
  <si>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</si>
  <si>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</si>
  <si>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</si>
  <si>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</si>
  <si>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</si>
  <si>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</si>
  <si>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</si>
  <si>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</si>
  <si>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</si>
  <si>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</si>
  <si>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</si>
  <si>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</si>
  <si>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</si>
  <si>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</si>
  <si>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</si>
  <si>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</si>
  <si>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</si>
  <si>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</si>
  <si>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</si>
  <si>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</si>
  <si>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</si>
  <si>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</si>
  <si>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</si>
  <si>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</si>
  <si>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</si>
  <si>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</si>
  <si>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</si>
  <si>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</si>
  <si>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</si>
  <si>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</si>
  <si>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</si>
  <si>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</si>
  <si>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</si>
  <si>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</si>
  <si>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</si>
  <si>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</si>
  <si>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</si>
  <si>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</si>
  <si>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</si>
  <si>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</si>
  <si>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</si>
  <si>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</si>
  <si>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</si>
  <si>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</si>
  <si>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</si>
  <si>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</si>
  <si>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</si>
  <si>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</si>
  <si>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</si>
  <si>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</si>
  <si>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</si>
  <si>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</si>
  <si>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</si>
  <si>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</si>
  <si>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</si>
  <si>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</si>
  <si>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</si>
  <si>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</si>
  <si>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</si>
  <si>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</si>
  <si>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</si>
  <si>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</si>
  <si>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</si>
  <si>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</si>
  <si>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</si>
  <si>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</si>
  <si>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</si>
  <si>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</si>
  <si>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</si>
  <si>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</si>
  <si>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</si>
  <si>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</si>
  <si>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</si>
  <si>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</si>
  <si>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</si>
  <si>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</si>
  <si>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</si>
  <si>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</si>
  <si>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</si>
  <si>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</si>
  <si>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</si>
  <si>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</si>
  <si>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</si>
  <si>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</si>
  <si>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</si>
  <si>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</si>
  <si>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</si>
  <si>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</si>
  <si>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</si>
  <si>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</si>
  <si>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</si>
  <si>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</si>
  <si>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</si>
  <si>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</si>
  <si>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</si>
  <si>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</si>
  <si>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</si>
  <si>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</si>
  <si>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</si>
  <si>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</si>
  <si>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</si>
  <si>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</si>
  <si>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</si>
  <si>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</si>
  <si>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</si>
  <si>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</si>
  <si>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</si>
  <si>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</si>
  <si>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</si>
  <si>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</si>
  <si>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</si>
  <si>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</si>
  <si>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</si>
  <si>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</si>
  <si>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</si>
  <si>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</si>
  <si>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</si>
  <si>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</si>
  <si>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</si>
  <si>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</si>
  <si>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</si>
  <si>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</si>
  <si>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</si>
  <si>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</si>
  <si>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</si>
  <si>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</si>
  <si>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</si>
  <si>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</si>
  <si>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</si>
  <si>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</si>
  <si>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</si>
  <si>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</si>
  <si>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</si>
  <si>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</si>
  <si>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</si>
  <si>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</si>
  <si>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</si>
  <si>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</si>
  <si>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</si>
  <si>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</si>
  <si>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</si>
  <si>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</si>
  <si>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</si>
  <si>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</si>
  <si>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</si>
  <si>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</si>
  <si>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</si>
  <si>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</si>
  <si>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</si>
  <si>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</si>
  <si>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</si>
  <si>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</si>
  <si>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</si>
  <si>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</si>
  <si>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</si>
  <si>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</si>
  <si>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</si>
  <si>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</si>
  <si>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</si>
  <si>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</si>
  <si>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</si>
  <si>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</si>
  <si>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</si>
  <si>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</si>
  <si>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</si>
  <si>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</si>
  <si>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</si>
  <si>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</si>
  <si>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</si>
  <si>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</si>
  <si>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</si>
  <si>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</si>
  <si>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</si>
  <si>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</si>
  <si>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</si>
  <si>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</si>
  <si>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</si>
  <si>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</si>
  <si>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</si>
  <si>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</si>
  <si>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</si>
  <si>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</si>
  <si>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</si>
  <si>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</si>
  <si>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</si>
  <si>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</si>
  <si>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</si>
  <si>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</si>
  <si>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</si>
  <si>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</si>
  <si>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</si>
  <si>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</si>
  <si>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</si>
  <si>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</si>
  <si>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</si>
  <si>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</si>
  <si>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</si>
  <si>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</si>
  <si>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</si>
  <si>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</si>
  <si>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</si>
  <si>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</si>
  <si>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</si>
  <si>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</si>
  <si>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</si>
  <si>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</si>
  <si>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</si>
  <si>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</si>
  <si>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</si>
  <si>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</si>
  <si>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</si>
  <si>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</si>
  <si>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</si>
  <si>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</si>
  <si>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</si>
  <si>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</si>
  <si>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</si>
  <si>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</si>
  <si>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</si>
  <si>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</si>
  <si>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</si>
  <si>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</si>
  <si>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</si>
  <si>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</si>
  <si>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</si>
  <si>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</si>
  <si>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</si>
  <si>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</si>
  <si>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</si>
  <si>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</si>
  <si>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</si>
  <si>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</si>
  <si>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</si>
  <si>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</si>
  <si>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</si>
  <si>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</si>
  <si>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</si>
  <si>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</si>
  <si>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</si>
  <si>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</si>
  <si>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</si>
  <si>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</si>
  <si>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</si>
  <si>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</si>
  <si>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</si>
  <si>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</si>
  <si>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</si>
  <si>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</si>
  <si>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</si>
  <si>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</si>
  <si>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</si>
  <si>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</si>
  <si>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</si>
  <si>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</si>
  <si>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</si>
  <si>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</si>
  <si>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</si>
  <si>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</si>
  <si>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</si>
  <si>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</si>
  <si>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</si>
  <si>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</si>
  <si>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</si>
  <si>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</si>
  <si>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</si>
  <si>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</si>
  <si>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</si>
  <si>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</si>
  <si>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</si>
  <si>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</si>
  <si>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</si>
  <si>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</si>
  <si>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</si>
  <si>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</si>
  <si>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</si>
  <si>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</si>
  <si>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</si>
  <si>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</si>
  <si>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</si>
  <si>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</si>
  <si>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</si>
  <si>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</si>
  <si>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</si>
  <si>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</si>
  <si>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</si>
  <si>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</si>
  <si>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</si>
  <si>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</si>
  <si>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</si>
  <si>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</si>
  <si>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</si>
  <si>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</si>
  <si>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</si>
  <si>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</si>
  <si>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</si>
  <si>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</si>
  <si>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</si>
  <si>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</si>
  <si>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</si>
  <si>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</si>
  <si>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</si>
  <si>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</si>
  <si>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</si>
  <si>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</si>
  <si>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</si>
  <si>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</si>
  <si>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</si>
  <si>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</si>
  <si>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</si>
  <si>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</si>
  <si>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</si>
  <si>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</si>
  <si>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</si>
  <si>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</si>
  <si>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</si>
  <si>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</si>
  <si>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</si>
  <si>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</si>
  <si>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</si>
  <si>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</si>
  <si>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</si>
  <si>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</si>
  <si>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</si>
  <si>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</si>
  <si>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</si>
  <si>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</si>
  <si>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</si>
  <si>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</si>
  <si>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</si>
  <si>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</si>
  <si>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</si>
  <si>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</si>
  <si>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</si>
  <si>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</si>
  <si>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</si>
  <si>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</si>
  <si>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</si>
  <si>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</si>
  <si>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</si>
  <si>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</si>
  <si>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</si>
  <si>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</si>
  <si>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</si>
  <si>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</si>
  <si>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</si>
  <si>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</si>
  <si>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</si>
  <si>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</si>
  <si>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</si>
  <si>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</si>
  <si>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</si>
  <si>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</si>
  <si>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</si>
  <si>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</si>
  <si>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</si>
  <si>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</si>
  <si>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</si>
  <si>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</si>
  <si>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</si>
  <si>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</si>
  <si>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</si>
  <si>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</si>
  <si>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</si>
  <si>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</si>
  <si>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</si>
  <si>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</si>
  <si>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</si>
  <si>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</si>
  <si>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</si>
  <si>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</si>
  <si>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</si>
  <si>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</si>
  <si>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</si>
  <si>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</si>
  <si>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</si>
  <si>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</si>
  <si>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</si>
  <si>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</si>
  <si>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</si>
  <si>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</si>
  <si>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</si>
  <si>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</si>
  <si>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</si>
  <si>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</si>
  <si>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</si>
  <si>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</si>
  <si>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</si>
  <si>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</si>
  <si>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</si>
  <si>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</si>
  <si>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</si>
  <si>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</si>
  <si>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</si>
  <si>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</si>
  <si>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</si>
  <si>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</si>
  <si>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</si>
  <si>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</si>
  <si>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</si>
  <si>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</si>
  <si>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</si>
  <si>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</si>
  <si>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</si>
  <si>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</si>
  <si>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</si>
  <si>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</si>
  <si>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</si>
  <si>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</si>
  <si>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</si>
  <si>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</si>
  <si>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</si>
  <si>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</si>
  <si>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</si>
  <si>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</si>
  <si>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</si>
  <si>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</si>
  <si>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</si>
  <si>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</si>
  <si>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</si>
  <si>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</si>
  <si>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</si>
  <si>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</si>
  <si>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</si>
  <si>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</si>
  <si>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</si>
  <si>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</si>
  <si>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</si>
  <si>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</si>
  <si>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</si>
  <si>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</si>
  <si>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</si>
  <si>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</si>
  <si>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</si>
  <si>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</si>
  <si>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</si>
  <si>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</si>
  <si>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</si>
  <si>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</si>
  <si>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</si>
  <si>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</si>
  <si>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</si>
  <si>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</si>
  <si>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</si>
  <si>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</si>
  <si>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</si>
  <si>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</si>
  <si>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</si>
  <si>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</si>
  <si>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</si>
  <si>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</si>
  <si>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</si>
  <si>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</si>
  <si>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</si>
  <si>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</si>
  <si>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</si>
  <si>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</si>
  <si>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</si>
  <si>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</si>
  <si>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</si>
  <si>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</si>
  <si>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</si>
  <si>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</si>
  <si>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</si>
  <si>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</si>
  <si>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</si>
  <si>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</si>
  <si>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</si>
  <si>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</si>
  <si>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</si>
  <si>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</si>
  <si>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</si>
  <si>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</si>
  <si>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</si>
  <si>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</si>
  <si>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</si>
  <si>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</si>
  <si>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</si>
  <si>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</si>
  <si>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</si>
  <si>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</si>
  <si>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</si>
  <si>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</si>
  <si>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</si>
  <si>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</si>
  <si>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</si>
  <si>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</si>
  <si>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</si>
  <si>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</si>
  <si>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</si>
  <si>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</si>
  <si>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</si>
  <si>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</si>
  <si>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</si>
  <si>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</si>
  <si>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</si>
  <si>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</si>
  <si>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</si>
  <si>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</si>
  <si>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</si>
  <si>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</si>
  <si>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</si>
  <si>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</si>
  <si>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</si>
  <si>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</si>
  <si>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</si>
  <si>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</si>
  <si>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</si>
  <si>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</si>
  <si>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</si>
  <si>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</si>
  <si>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</si>
  <si>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</si>
  <si>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</si>
  <si>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</si>
  <si>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</si>
  <si>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</si>
  <si>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</si>
  <si>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</si>
  <si>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</si>
  <si>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</si>
  <si>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</si>
  <si>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</si>
  <si>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</si>
  <si>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</si>
  <si>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</si>
  <si>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</si>
  <si>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</si>
  <si>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</si>
  <si>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</si>
  <si>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</si>
  <si>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</si>
  <si>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</si>
  <si>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</si>
  <si>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</si>
  <si>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</si>
  <si>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</si>
  <si>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</si>
  <si>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</si>
  <si>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</si>
  <si>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</si>
  <si>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</si>
  <si>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</si>
  <si>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</si>
  <si>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</si>
  <si>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</si>
  <si>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</si>
  <si>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</si>
  <si>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</si>
  <si>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</si>
  <si>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</si>
  <si>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</si>
  <si>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</si>
  <si>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</si>
  <si>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</si>
  <si>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</si>
  <si>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</si>
  <si>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</si>
  <si>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</si>
  <si>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</si>
  <si>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</si>
  <si>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</si>
  <si>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</si>
  <si>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</si>
  <si>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</si>
  <si>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</si>
  <si>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</si>
  <si>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</si>
  <si>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</si>
  <si>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</si>
  <si>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</si>
  <si>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</si>
  <si>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</si>
  <si>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</si>
  <si>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</si>
  <si>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</si>
  <si>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</si>
  <si>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</si>
  <si>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</si>
  <si>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</si>
  <si>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</si>
  <si>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</si>
  <si>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</si>
  <si>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</si>
  <si>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</si>
  <si>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</si>
  <si>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</si>
  <si>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</si>
  <si>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</si>
  <si>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</si>
  <si>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</si>
  <si>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</si>
  <si>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</si>
  <si>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</si>
  <si>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</si>
  <si>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</si>
  <si>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</si>
  <si>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</si>
  <si>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</si>
  <si>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</si>
  <si>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</si>
  <si>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</si>
  <si>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</si>
  <si>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</si>
  <si>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</si>
  <si>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</si>
  <si>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</si>
  <si>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</si>
  <si>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</si>
  <si>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</si>
  <si>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</si>
  <si>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</si>
  <si>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</si>
  <si>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</si>
  <si>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</si>
  <si>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</si>
  <si>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</si>
  <si>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</si>
  <si>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</si>
  <si>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</si>
  <si>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</si>
  <si>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</si>
  <si>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</si>
  <si>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</si>
  <si>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</si>
  <si>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</si>
  <si>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</si>
  <si>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</si>
  <si>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</si>
  <si>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</si>
  <si>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</si>
  <si>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</si>
  <si>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</si>
  <si>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</si>
  <si>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</si>
  <si>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</si>
  <si>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</si>
  <si>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</si>
  <si>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</si>
  <si>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</si>
  <si>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</si>
  <si>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</si>
  <si>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</si>
  <si>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</si>
  <si>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</si>
  <si>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</si>
  <si>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</si>
  <si>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</si>
  <si>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</si>
  <si>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</si>
  <si>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</si>
  <si>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</si>
  <si>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</si>
  <si>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</si>
  <si>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</si>
  <si>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</si>
  <si>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</si>
  <si>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</si>
  <si>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</si>
  <si>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</si>
  <si>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</si>
  <si>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</si>
  <si>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</si>
  <si>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</si>
  <si>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</si>
  <si>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</si>
  <si>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</si>
  <si>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</si>
  <si>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</si>
  <si>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</si>
  <si>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</si>
  <si>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</si>
  <si>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</si>
  <si>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</si>
  <si>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</si>
  <si>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</si>
  <si>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</si>
  <si>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</si>
  <si>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</si>
  <si>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</si>
  <si>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</si>
  <si>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</si>
  <si>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</si>
  <si>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</si>
  <si>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</si>
  <si>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</si>
  <si>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</si>
  <si>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</si>
  <si>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</si>
  <si>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</si>
  <si>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</si>
  <si>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</si>
  <si>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</si>
  <si>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</si>
  <si>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</si>
  <si>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</si>
  <si>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</si>
  <si>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</si>
  <si>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</si>
  <si>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</si>
  <si>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</si>
  <si>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</si>
  <si>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</si>
  <si>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</si>
  <si>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</si>
  <si>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</si>
  <si>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</si>
  <si>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</si>
  <si>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</si>
  <si>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</si>
  <si>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</si>
  <si>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</si>
  <si>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</si>
  <si>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</si>
  <si>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</si>
  <si>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</si>
  <si>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</si>
  <si>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</si>
  <si>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</si>
  <si>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</si>
  <si>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</si>
  <si>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</si>
  <si>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</si>
  <si>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</si>
  <si>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</si>
  <si>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</si>
  <si>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</si>
  <si>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</si>
  <si>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</si>
  <si>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</si>
  <si>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</si>
  <si>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</si>
  <si>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</si>
  <si>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</si>
  <si>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</si>
  <si>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</si>
  <si>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</si>
  <si>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</si>
  <si>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</si>
  <si>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</si>
  <si>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</si>
  <si>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</si>
  <si>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</si>
  <si>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</si>
  <si>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</si>
  <si>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</si>
  <si>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</si>
  <si>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</si>
  <si>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</si>
  <si>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</si>
  <si>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</si>
  <si>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</si>
  <si>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</si>
  <si>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</si>
  <si>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</si>
  <si>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</si>
  <si>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</si>
  <si>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</si>
  <si>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</si>
  <si>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</si>
  <si>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</si>
  <si>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</si>
  <si>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</si>
  <si>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</si>
  <si>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</si>
  <si>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</si>
  <si>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</si>
  <si>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</si>
  <si>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</si>
  <si>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</si>
  <si>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</si>
  <si>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</si>
  <si>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</si>
  <si>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</si>
  <si>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</si>
  <si>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</si>
  <si>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</si>
  <si>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</si>
  <si>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</si>
  <si>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</si>
  <si>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</si>
  <si>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</si>
  <si>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</si>
  <si>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</si>
  <si>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</si>
  <si>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</si>
  <si>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</si>
  <si>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</si>
  <si>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</si>
  <si>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</si>
  <si>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</si>
  <si>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</si>
  <si>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</si>
  <si>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</si>
  <si>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</si>
  <si>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</si>
  <si>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</si>
  <si>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</si>
  <si>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</si>
  <si>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</si>
  <si>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</si>
  <si>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</si>
  <si>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</si>
  <si>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</si>
  <si>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</si>
  <si>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</si>
  <si>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</si>
  <si>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</si>
  <si>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</si>
  <si>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</si>
  <si>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</si>
  <si>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</si>
  <si>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</si>
  <si>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</si>
  <si>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</si>
  <si>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</si>
  <si>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</si>
  <si>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</si>
  <si>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</si>
  <si>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</si>
  <si>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</si>
  <si>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</si>
  <si>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</si>
  <si>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</si>
  <si>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</si>
  <si>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</si>
  <si>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</si>
  <si>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</si>
  <si>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</si>
  <si>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</si>
  <si>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</si>
  <si>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</si>
  <si>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</si>
  <si>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</si>
  <si>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</si>
  <si>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</si>
  <si>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</si>
  <si>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</si>
  <si>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</si>
  <si>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</si>
  <si>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</si>
  <si>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</si>
  <si>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</si>
  <si>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</si>
  <si>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</si>
  <si>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</si>
  <si>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</si>
  <si>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</si>
  <si>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</si>
  <si>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</si>
  <si>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</si>
  <si>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</si>
  <si>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</si>
  <si>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</si>
  <si>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</si>
  <si>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</si>
  <si>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</si>
  <si>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</si>
  <si>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</si>
  <si>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</si>
  <si>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</si>
  <si>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</si>
  <si>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</si>
  <si>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</si>
  <si>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</si>
  <si>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</si>
  <si>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</si>
  <si>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</si>
  <si>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</si>
  <si>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</si>
  <si>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</si>
  <si>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</si>
  <si>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</si>
  <si>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</si>
  <si>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</si>
  <si>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</si>
  <si>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</si>
  <si>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</si>
  <si>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</si>
  <si>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</si>
  <si>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</si>
  <si>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</si>
  <si>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</si>
  <si>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</si>
  <si>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</si>
  <si>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</si>
  <si>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</si>
  <si>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</si>
  <si>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</si>
  <si>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</si>
  <si>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</si>
  <si>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</si>
  <si>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</si>
  <si>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</si>
  <si>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</si>
  <si>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</si>
  <si>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</si>
  <si>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</si>
  <si>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</si>
  <si>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</si>
  <si>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</si>
  <si>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</si>
  <si>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</si>
  <si>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</si>
  <si>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</si>
  <si>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</si>
  <si>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</si>
  <si>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</si>
  <si>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</si>
  <si>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</si>
  <si>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</si>
  <si>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</si>
  <si>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</si>
  <si>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</si>
  <si>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</si>
  <si>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</si>
  <si>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</si>
  <si>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</si>
  <si>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</si>
  <si>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</si>
  <si>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</si>
  <si>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</si>
  <si>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</si>
  <si>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</si>
  <si>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</si>
  <si>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</si>
  <si>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</si>
  <si>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</si>
  <si>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</si>
  <si>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</si>
  <si>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</si>
  <si>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</si>
  <si>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</si>
  <si>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</si>
  <si>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</si>
  <si>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</si>
  <si>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</si>
  <si>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</si>
  <si>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</si>
  <si>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</si>
  <si>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</si>
  <si>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</si>
  <si>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</si>
  <si>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</si>
  <si>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</si>
  <si>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</si>
  <si>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</si>
  <si>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</si>
  <si>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</si>
  <si>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</si>
  <si>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</si>
  <si>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</si>
  <si>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</si>
  <si>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</si>
  <si>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</si>
  <si>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</si>
  <si>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</si>
  <si>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</si>
  <si>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</si>
  <si>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</si>
  <si>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</si>
  <si>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</si>
  <si>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</si>
  <si>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</si>
  <si>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</si>
  <si>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</si>
  <si>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</si>
  <si>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</si>
  <si>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</si>
  <si>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</si>
  <si>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</si>
  <si>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</si>
  <si>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</si>
  <si>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</si>
  <si>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</si>
  <si>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</si>
  <si>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</si>
  <si>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</si>
  <si>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</si>
  <si>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</si>
  <si>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</si>
  <si>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</si>
  <si>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</si>
  <si>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</si>
  <si>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</si>
  <si>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</si>
  <si>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</si>
  <si>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</si>
  <si>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</si>
  <si>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</si>
  <si>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</si>
  <si>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</si>
  <si>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</si>
  <si>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</si>
  <si>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</si>
  <si>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</si>
  <si>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</si>
  <si>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</si>
  <si>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</si>
  <si>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</si>
  <si>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</si>
  <si>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</si>
  <si>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</si>
  <si>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</si>
  <si>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</si>
  <si>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</si>
  <si>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</si>
  <si>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</si>
  <si>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</si>
  <si>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</si>
  <si>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</si>
  <si>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</si>
  <si>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</si>
  <si>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</si>
  <si>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</si>
  <si>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</si>
  <si>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</si>
  <si>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</si>
  <si>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</si>
  <si>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</si>
  <si>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</si>
  <si>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</si>
  <si>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</si>
  <si>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</si>
  <si>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</si>
  <si>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</si>
  <si>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</si>
  <si>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</si>
  <si>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</si>
  <si>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</si>
  <si>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</si>
  <si>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</si>
  <si>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</si>
  <si>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</si>
  <si>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</si>
  <si>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</si>
  <si>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</si>
  <si>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</si>
  <si>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</si>
  <si>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</si>
  <si>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</si>
  <si>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</si>
  <si>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</si>
  <si>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</si>
  <si>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</si>
  <si>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</si>
  <si>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</si>
  <si>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</si>
  <si>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</si>
  <si>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</si>
  <si>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</si>
  <si>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</si>
  <si>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</si>
  <si>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</si>
  <si>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</si>
  <si>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</si>
  <si>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</si>
  <si>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</si>
  <si>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</si>
  <si>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</si>
  <si>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</si>
  <si>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</si>
  <si>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</si>
  <si>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</si>
  <si>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</si>
  <si>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</si>
  <si>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</si>
  <si>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</si>
  <si>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</si>
  <si>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</si>
  <si>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</si>
  <si>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</si>
  <si>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</si>
  <si>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</si>
  <si>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</si>
  <si>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</si>
  <si>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</si>
  <si>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</si>
  <si>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</si>
  <si>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</si>
  <si>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</si>
  <si>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</si>
  <si>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</si>
  <si>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</si>
  <si>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</si>
  <si>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</si>
  <si>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</si>
  <si>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</si>
  <si>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</si>
  <si>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</si>
  <si>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</si>
  <si>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</si>
  <si>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</si>
  <si>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</si>
  <si>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</si>
  <si>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</si>
  <si>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</si>
  <si>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</si>
  <si>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</si>
  <si>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</si>
  <si>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</si>
  <si>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</si>
  <si>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</si>
  <si>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</si>
  <si>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</si>
  <si>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</si>
  <si>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</si>
  <si>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</si>
  <si>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</si>
  <si>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</si>
  <si>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</si>
  <si>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</si>
  <si>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</si>
  <si>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</si>
  <si>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</si>
  <si>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</si>
  <si>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</si>
  <si>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</si>
  <si>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</si>
  <si>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</si>
  <si>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</si>
  <si>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</si>
  <si>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</si>
  <si>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</si>
  <si>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</si>
  <si>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</si>
  <si>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</si>
  <si>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</si>
  <si>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</si>
  <si>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</si>
  <si>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</si>
  <si>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</si>
  <si>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</si>
  <si>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</si>
  <si>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</si>
  <si>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</si>
  <si>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</si>
  <si>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</si>
  <si>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</si>
  <si>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</si>
  <si>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</si>
  <si>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</si>
  <si>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</si>
  <si>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</si>
  <si>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</si>
  <si>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</si>
  <si>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</si>
  <si>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</si>
  <si>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</si>
  <si>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</si>
  <si>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</si>
  <si>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</si>
  <si>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</si>
  <si>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</si>
  <si>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</si>
  <si>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</si>
  <si>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</si>
  <si>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</si>
  <si>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</si>
  <si>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</si>
  <si>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</si>
  <si>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</si>
  <si>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</si>
  <si>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</si>
  <si>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</si>
  <si>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</si>
  <si>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</si>
  <si>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</si>
  <si>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</si>
  <si>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</si>
  <si>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</si>
  <si>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</si>
  <si>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</si>
  <si>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</si>
  <si>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</si>
  <si>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</si>
  <si>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</si>
  <si>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</si>
  <si>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</si>
  <si>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</si>
  <si>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</si>
  <si>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</si>
  <si>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</si>
  <si>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</si>
  <si>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</si>
  <si>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</si>
  <si>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</si>
  <si>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</si>
  <si>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</si>
  <si>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</si>
  <si>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</si>
  <si>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</si>
  <si>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</si>
  <si>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</si>
  <si>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</si>
  <si>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</si>
  <si>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</si>
  <si>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</si>
  <si>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</si>
  <si>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</si>
  <si>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</si>
  <si>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</si>
  <si>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</si>
  <si>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</si>
  <si>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</si>
  <si>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</si>
  <si>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</si>
  <si>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</si>
  <si>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</si>
  <si>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</si>
  <si>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</si>
  <si>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</si>
  <si>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</si>
  <si>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</si>
  <si>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</si>
  <si>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</si>
  <si>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</si>
  <si>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</si>
  <si>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</si>
  <si>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</si>
  <si>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</si>
  <si>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</si>
  <si>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</si>
  <si>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</si>
  <si>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</si>
  <si>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</si>
  <si>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</si>
  <si>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</si>
  <si>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</si>
  <si>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</si>
  <si>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</si>
  <si>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</si>
  <si>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</si>
  <si>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</si>
  <si>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</si>
  <si>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</si>
  <si>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</si>
  <si>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</si>
  <si>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</si>
  <si>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</si>
  <si>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</si>
  <si>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</si>
  <si>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</si>
  <si>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</si>
  <si>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</si>
  <si>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</si>
  <si>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</si>
  <si>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</si>
  <si>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</si>
  <si>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</si>
  <si>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</si>
  <si>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</si>
  <si>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</si>
  <si>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</si>
  <si>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</si>
  <si>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</si>
  <si>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</si>
  <si>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</si>
  <si>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</si>
  <si>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</si>
  <si>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</si>
  <si>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</si>
  <si>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</si>
  <si>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</si>
  <si>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</si>
  <si>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</si>
  <si>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</si>
  <si>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</si>
  <si>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</si>
  <si>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</si>
  <si>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</si>
  <si>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</si>
  <si>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</si>
  <si>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</si>
  <si>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</si>
  <si>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</si>
  <si>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</si>
  <si>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</si>
  <si>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</si>
  <si>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</si>
  <si>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</si>
  <si>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</si>
  <si>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</si>
  <si>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</si>
  <si>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</si>
  <si>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</si>
  <si>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</si>
  <si>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</si>
  <si>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</si>
  <si>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</si>
  <si>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</si>
  <si>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</si>
  <si>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</si>
  <si>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</si>
  <si>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</si>
  <si>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</si>
  <si>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</si>
  <si>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</si>
  <si>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</si>
  <si>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</si>
  <si>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</si>
  <si>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</si>
  <si>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</si>
  <si>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</si>
  <si>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</si>
  <si>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</si>
  <si>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</si>
  <si>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</si>
  <si>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</si>
  <si>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</si>
  <si>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</si>
  <si>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</si>
  <si>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</si>
  <si>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</si>
  <si>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</si>
  <si>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</si>
  <si>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</si>
  <si>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</si>
  <si>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</si>
  <si>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</si>
  <si>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</si>
  <si>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</si>
  <si>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</si>
  <si>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</si>
  <si>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</si>
  <si>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</si>
  <si>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</si>
  <si>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</si>
  <si>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</si>
  <si>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</si>
  <si>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</si>
  <si>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</si>
  <si>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</si>
  <si>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</si>
  <si>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</si>
  <si>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</si>
  <si>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</si>
  <si>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</si>
  <si>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</si>
  <si>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</si>
  <si>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</si>
  <si>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</si>
  <si>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</si>
  <si>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</si>
  <si>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</si>
  <si>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</si>
  <si>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</si>
  <si>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</si>
  <si>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</si>
  <si>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</si>
  <si>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</si>
  <si>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</si>
  <si>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</si>
  <si>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</si>
  <si>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</si>
  <si>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</si>
  <si>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</si>
  <si>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</si>
  <si>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</si>
  <si>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</si>
  <si>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</si>
  <si>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</si>
  <si>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</si>
  <si>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</si>
  <si>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</si>
  <si>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</si>
  <si>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</si>
  <si>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</si>
  <si>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</si>
  <si>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</si>
  <si>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</si>
  <si>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</si>
  <si>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</si>
  <si>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</si>
  <si>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</si>
  <si>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</si>
  <si>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</si>
  <si>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</si>
  <si>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</si>
  <si>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</si>
  <si>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</si>
  <si>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</si>
  <si>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</si>
  <si>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</si>
  <si>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</si>
  <si>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</si>
  <si>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</si>
  <si>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</si>
  <si>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</si>
  <si>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</si>
  <si>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</si>
  <si>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</si>
  <si>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</si>
  <si>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</si>
  <si>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</si>
  <si>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</si>
  <si>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</si>
  <si>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</si>
  <si>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</si>
  <si>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</si>
  <si>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</si>
  <si>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</si>
  <si>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</si>
  <si>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</si>
  <si>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</si>
  <si>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</si>
  <si>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</si>
  <si>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</si>
  <si>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</si>
  <si>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</si>
  <si>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</si>
  <si>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</si>
  <si>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</si>
  <si>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</si>
  <si>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</si>
  <si>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</si>
  <si>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</si>
  <si>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</si>
  <si>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</si>
  <si>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</si>
  <si>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</si>
  <si>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</si>
  <si>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</si>
  <si>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</si>
  <si>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</si>
  <si>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</si>
  <si>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</si>
  <si>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</si>
  <si>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</si>
  <si>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</si>
  <si>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</si>
  <si>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</si>
  <si>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</si>
  <si>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</si>
  <si>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</si>
  <si>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</si>
  <si>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</si>
  <si>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</si>
  <si>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</si>
  <si>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</si>
  <si>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</si>
  <si>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</si>
  <si>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</si>
  <si>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</si>
  <si>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</si>
  <si>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</si>
  <si>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</si>
  <si>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</si>
  <si>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</si>
  <si>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</si>
  <si>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</si>
  <si>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</si>
  <si>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</si>
  <si>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</si>
  <si>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</si>
  <si>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</si>
  <si>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</si>
  <si>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</si>
  <si>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</si>
  <si>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</si>
  <si>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</si>
  <si>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</si>
  <si>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</si>
  <si>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</si>
  <si>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</si>
  <si>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</si>
  <si>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</si>
  <si>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</si>
  <si>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</si>
  <si>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</si>
  <si>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</si>
  <si>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</si>
  <si>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</si>
  <si>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</si>
  <si>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</si>
  <si>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</si>
  <si>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</si>
  <si>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</si>
  <si>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</si>
  <si>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</si>
  <si>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</si>
  <si>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</si>
  <si>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</si>
  <si>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</si>
  <si>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</si>
  <si>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</si>
  <si>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</si>
  <si>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</si>
  <si>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</si>
  <si>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</si>
  <si>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</si>
  <si>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</si>
  <si>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</si>
  <si>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</si>
  <si>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</si>
  <si>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</si>
  <si>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</si>
  <si>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</si>
  <si>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</si>
  <si>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</si>
  <si>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</si>
  <si>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</si>
  <si>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</si>
  <si>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</si>
  <si>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</si>
  <si>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</si>
  <si>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</si>
  <si>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</si>
  <si>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</si>
  <si>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</si>
  <si>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</si>
  <si>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</si>
  <si>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</si>
  <si>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</si>
  <si>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</si>
  <si>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</si>
  <si>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</si>
  <si>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</si>
  <si>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</si>
  <si>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</si>
  <si>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</si>
  <si>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</si>
  <si>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</si>
  <si>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</si>
  <si>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</si>
  <si>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</si>
  <si>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</si>
  <si>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</si>
  <si>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</si>
  <si>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</si>
  <si>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</si>
  <si>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</si>
  <si>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</si>
  <si>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</si>
  <si>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</si>
  <si>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</si>
  <si>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</si>
  <si>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</si>
  <si>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</si>
  <si>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</si>
  <si>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</si>
  <si>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</si>
  <si>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</si>
  <si>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</si>
  <si>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</si>
  <si>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</si>
  <si>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</si>
  <si>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</si>
  <si>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</si>
  <si>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</si>
  <si>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</si>
  <si>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</si>
  <si>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</si>
  <si>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</si>
  <si>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</si>
  <si>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</si>
  <si>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</si>
  <si>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</si>
  <si>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</si>
  <si>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</si>
  <si>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</si>
  <si>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</si>
  <si>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</si>
  <si>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</si>
  <si>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</si>
  <si>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</si>
  <si>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</si>
  <si>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</si>
  <si>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</si>
  <si>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</si>
  <si>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</si>
  <si>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</si>
  <si>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</si>
  <si>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</si>
  <si>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</si>
  <si>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</si>
  <si>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</si>
  <si>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</si>
  <si>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</si>
  <si>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</si>
  <si>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</si>
  <si>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</si>
  <si>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</si>
  <si>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</si>
  <si>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</si>
  <si>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</si>
  <si>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</si>
  <si>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</si>
  <si>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</si>
  <si>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</si>
  <si>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</si>
  <si>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</si>
  <si>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</si>
  <si>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</si>
  <si>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</si>
  <si>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</si>
  <si>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</si>
  <si>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</si>
  <si>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</si>
  <si>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</si>
  <si>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</si>
  <si>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</si>
  <si>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</si>
  <si>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</si>
  <si>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</si>
  <si>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</si>
  <si>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</si>
  <si>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</si>
  <si>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</si>
  <si>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</si>
  <si>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</si>
  <si>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</si>
  <si>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</si>
  <si>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</si>
  <si>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</si>
  <si>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</si>
  <si>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</si>
  <si>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</si>
  <si>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</si>
  <si>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</si>
  <si>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</si>
  <si>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</si>
  <si>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</si>
  <si>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</si>
  <si>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</si>
  <si>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</si>
  <si>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</si>
  <si>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</si>
  <si>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</si>
  <si>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</si>
  <si>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</si>
  <si>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</si>
  <si>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</si>
  <si>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</si>
  <si>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</si>
  <si>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</si>
  <si>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</si>
  <si>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</si>
  <si>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</si>
  <si>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</si>
  <si>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</si>
  <si>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</si>
  <si>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</si>
  <si>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</si>
  <si>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</si>
  <si>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</si>
  <si>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</si>
  <si>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</si>
  <si>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</si>
  <si>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</si>
  <si>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</si>
  <si>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</si>
  <si>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</si>
  <si>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</si>
  <si>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</si>
  <si>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</si>
  <si>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</si>
  <si>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</si>
  <si>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</si>
  <si>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</si>
  <si>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</si>
  <si>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</si>
  <si>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</si>
  <si>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</si>
  <si>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</si>
  <si>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</si>
  <si>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</si>
  <si>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</si>
  <si>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</si>
  <si>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</si>
  <si>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</si>
  <si>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</si>
  <si>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</si>
  <si>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</si>
  <si>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</si>
  <si>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</si>
  <si>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</si>
  <si>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</si>
  <si>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</si>
  <si>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</si>
  <si>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</si>
  <si>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</si>
  <si>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</si>
  <si>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</si>
  <si>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</si>
  <si>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</si>
  <si>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</si>
  <si>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</si>
  <si>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</si>
  <si>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</si>
  <si>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</si>
  <si>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</si>
  <si>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</si>
  <si>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</si>
  <si>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</si>
  <si>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</si>
  <si>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</si>
  <si>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</si>
  <si>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</si>
  <si>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</si>
  <si>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</si>
  <si>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</si>
  <si>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</si>
  <si>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</si>
  <si>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</si>
  <si>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</si>
  <si>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</si>
  <si>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</si>
  <si>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</si>
  <si>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</si>
  <si>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</si>
  <si>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</si>
  <si>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</si>
  <si>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</si>
  <si>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</si>
  <si>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</si>
  <si>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</si>
  <si>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</si>
  <si>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</si>
  <si>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</si>
  <si>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</si>
  <si>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</si>
  <si>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</si>
  <si>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</si>
  <si>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</si>
  <si>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</si>
  <si>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</si>
  <si>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</si>
  <si>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</si>
  <si>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</si>
  <si>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</si>
  <si>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</si>
  <si>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</si>
  <si>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</si>
  <si>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</si>
  <si>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</si>
  <si>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</si>
  <si>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</si>
  <si>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</si>
  <si>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</si>
  <si>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</si>
  <si>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</si>
  <si>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</si>
  <si>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</si>
  <si>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</si>
  <si>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</si>
  <si>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</si>
  <si>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</si>
  <si>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</si>
  <si>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</si>
  <si>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</si>
  <si>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</si>
  <si>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</si>
  <si>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</si>
  <si>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</si>
  <si>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</si>
  <si>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</si>
  <si>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</si>
  <si>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</si>
  <si>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</si>
  <si>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</si>
  <si>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</si>
  <si>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</si>
  <si>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</si>
  <si>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</si>
  <si>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</si>
  <si>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</si>
  <si>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</si>
  <si>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</si>
  <si>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</si>
  <si>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</si>
  <si>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</si>
  <si>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</si>
  <si>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</si>
  <si>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</si>
  <si>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</si>
  <si>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</si>
  <si>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</si>
  <si>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</si>
  <si>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</si>
  <si>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</si>
  <si>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</si>
  <si>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</si>
  <si>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</si>
  <si>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</si>
  <si>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</si>
  <si>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</si>
  <si>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</si>
  <si>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</si>
  <si>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</si>
  <si>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</si>
  <si>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</si>
  <si>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</si>
  <si>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</si>
  <si>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</si>
  <si>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</si>
  <si>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</si>
  <si>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</si>
  <si>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</si>
  <si>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</si>
  <si>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</si>
  <si>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</si>
  <si>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</si>
  <si>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</si>
  <si>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</si>
  <si>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</si>
  <si>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</si>
  <si>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</si>
  <si>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</si>
  <si>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</si>
  <si>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</si>
  <si>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</si>
  <si>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</si>
  <si>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</si>
  <si>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</si>
  <si>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</si>
  <si>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</si>
  <si>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</si>
  <si>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</si>
  <si>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</si>
  <si>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</si>
  <si>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</si>
  <si>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</si>
  <si>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</si>
  <si>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</si>
  <si>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</si>
  <si>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</si>
  <si>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</si>
  <si>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</si>
  <si>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</si>
  <si>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</si>
  <si>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</si>
  <si>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</si>
  <si>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</si>
  <si>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</si>
  <si>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</si>
  <si>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</si>
  <si>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</si>
  <si>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</si>
  <si>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</si>
  <si>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</si>
  <si>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</si>
  <si>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</si>
  <si>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</si>
  <si>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</si>
  <si>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</si>
  <si>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</si>
  <si>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</si>
  <si>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</si>
  <si>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</si>
  <si>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</si>
  <si>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</si>
  <si>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</si>
  <si>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</si>
  <si>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</si>
  <si>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</si>
  <si>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</si>
  <si>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</si>
  <si>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</si>
  <si>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</si>
  <si>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</si>
  <si>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</si>
  <si>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</si>
  <si>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</si>
  <si>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</si>
  <si>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</si>
  <si>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</si>
  <si>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</si>
  <si>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</si>
  <si>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</si>
  <si>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</si>
  <si>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</si>
  <si>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</si>
  <si>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</si>
  <si>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</si>
  <si>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</si>
  <si>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</si>
  <si>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</si>
  <si>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</si>
  <si>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</si>
  <si>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</si>
  <si>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</si>
  <si>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</si>
  <si>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</si>
  <si>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</si>
  <si>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</si>
  <si>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</si>
  <si>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</si>
  <si>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</si>
  <si>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</si>
  <si>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</si>
  <si>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</si>
  <si>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</si>
  <si>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</si>
  <si>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</si>
  <si>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</si>
  <si>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</si>
  <si>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</si>
  <si>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</si>
  <si>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</si>
  <si>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</si>
  <si>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</si>
  <si>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</si>
  <si>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</si>
  <si>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</si>
  <si>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</si>
  <si>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</si>
  <si>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</si>
  <si>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</si>
  <si>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</si>
  <si>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</si>
  <si>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</si>
  <si>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</si>
  <si>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</si>
  <si>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</si>
  <si>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</si>
  <si>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</si>
  <si>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</si>
  <si>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</si>
  <si>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</si>
  <si>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</si>
  <si>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</si>
  <si>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</si>
  <si>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</si>
  <si>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</si>
  <si>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</si>
  <si>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</si>
  <si>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</si>
  <si>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</si>
  <si>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</si>
  <si>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</si>
  <si>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</si>
  <si>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</si>
  <si>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</si>
  <si>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</si>
  <si>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</si>
  <si>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</si>
  <si>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</si>
  <si>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</si>
  <si>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</si>
  <si>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</si>
  <si>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</si>
  <si>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</si>
  <si>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</si>
  <si>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</si>
  <si>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</si>
  <si>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</si>
  <si>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</si>
  <si>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</si>
  <si>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</si>
  <si>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</si>
  <si>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</si>
  <si>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</si>
  <si>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</si>
  <si>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</si>
  <si>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</si>
  <si>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</si>
  <si>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</si>
  <si>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</si>
  <si>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</si>
  <si>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</si>
  <si>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</si>
  <si>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</si>
  <si>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</si>
  <si>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</si>
  <si>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</si>
  <si>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</si>
  <si>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</si>
  <si>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</si>
  <si>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</si>
  <si>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</si>
  <si>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</si>
  <si>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</si>
  <si>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</si>
  <si>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</si>
  <si>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</si>
  <si>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</si>
  <si>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</si>
  <si>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</si>
  <si>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</si>
  <si>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</si>
  <si>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</si>
  <si>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</si>
  <si>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</si>
  <si>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</si>
  <si>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</si>
  <si>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</si>
  <si>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</si>
  <si>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</si>
  <si>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</si>
  <si>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</si>
  <si>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</si>
  <si>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</si>
  <si>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</si>
  <si>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</si>
  <si>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</si>
  <si>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</si>
  <si>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</si>
  <si>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</si>
  <si>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</si>
  <si>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</si>
  <si>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</si>
  <si>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</si>
  <si>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</si>
  <si>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</si>
  <si>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</si>
  <si>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</si>
  <si>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</si>
  <si>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</si>
  <si>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</si>
  <si>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</si>
  <si>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</si>
  <si>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</si>
  <si>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</si>
  <si>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</si>
  <si>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</si>
  <si>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</si>
  <si>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</si>
  <si>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</si>
  <si>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</si>
  <si>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</si>
  <si>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</si>
  <si>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</si>
  <si>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</si>
  <si>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</si>
  <si>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</si>
  <si>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</si>
  <si>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</si>
  <si>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</si>
  <si>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</si>
  <si>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</si>
  <si>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</si>
  <si>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</si>
  <si>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</si>
  <si>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</si>
  <si>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</si>
  <si>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</si>
  <si>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</si>
  <si>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</si>
  <si>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</si>
  <si>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</si>
  <si>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</si>
  <si>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</si>
  <si>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</si>
  <si>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</si>
  <si>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</si>
  <si>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</si>
  <si>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</si>
  <si>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</si>
  <si>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</si>
  <si>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</si>
  <si>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</si>
  <si>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</si>
  <si>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</si>
  <si>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</si>
  <si>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</si>
  <si>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</si>
  <si>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</si>
  <si>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</si>
  <si>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</si>
  <si>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</si>
  <si>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</si>
  <si>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</si>
  <si>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</si>
  <si>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</si>
  <si>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</si>
  <si>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</si>
  <si>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</si>
  <si>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</si>
  <si>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</si>
  <si>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</si>
  <si>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</si>
  <si>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</si>
  <si>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</si>
  <si>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</si>
  <si>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</si>
  <si>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</si>
  <si>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</si>
  <si>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</si>
  <si>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</si>
  <si>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</si>
  <si>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</si>
  <si>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</si>
  <si>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</si>
  <si>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</si>
  <si>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</si>
  <si>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</si>
  <si>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</si>
  <si>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</si>
  <si>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</si>
  <si>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</si>
  <si>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</si>
  <si>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</si>
  <si>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</si>
  <si>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</si>
  <si>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</si>
  <si>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</si>
  <si>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</si>
  <si>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</si>
  <si>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</si>
  <si>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</si>
  <si>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</si>
  <si>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</si>
  <si>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</si>
  <si>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</si>
  <si>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</si>
  <si>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</si>
  <si>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</si>
  <si>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</si>
  <si>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</si>
  <si>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</si>
  <si>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</si>
  <si>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</si>
  <si>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</si>
  <si>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</si>
  <si>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</si>
  <si>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</si>
  <si>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</si>
  <si>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</si>
  <si>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</si>
  <si>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</si>
  <si>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</si>
  <si>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</si>
  <si>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</si>
  <si>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</si>
  <si>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</si>
  <si>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</si>
  <si>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</si>
  <si>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</si>
  <si>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</si>
  <si>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</si>
  <si>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</si>
  <si>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</si>
  <si>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</si>
  <si>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</si>
  <si>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</si>
  <si>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</si>
  <si>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</si>
  <si>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</si>
  <si>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</si>
  <si>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</si>
  <si>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</si>
  <si>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</si>
  <si>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</si>
  <si>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</si>
  <si>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</si>
  <si>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</si>
  <si>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</si>
  <si>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</si>
  <si>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</si>
  <si>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</si>
  <si>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</si>
  <si>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</si>
  <si>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</si>
  <si>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</si>
  <si>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</si>
  <si>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</si>
  <si>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</si>
  <si>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</si>
  <si>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</si>
  <si>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</si>
  <si>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</si>
  <si>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</si>
  <si>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</si>
  <si>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</si>
  <si>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</si>
  <si>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</si>
  <si>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</si>
  <si>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</si>
  <si>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</si>
  <si>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</si>
  <si>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</si>
  <si>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</si>
  <si>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</si>
  <si>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</si>
  <si>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</si>
  <si>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</si>
  <si>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</si>
  <si>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</si>
  <si>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</si>
  <si>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</si>
  <si>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</si>
  <si>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</si>
  <si>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</si>
  <si>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</si>
  <si>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</si>
  <si>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</si>
  <si>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</si>
  <si>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</si>
  <si>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</si>
  <si>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</si>
  <si>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</si>
  <si>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</si>
  <si>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</si>
  <si>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</si>
  <si>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</si>
  <si>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</si>
  <si>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</si>
  <si>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</si>
  <si>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</si>
  <si>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</si>
  <si>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</si>
  <si>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</si>
  <si>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</si>
  <si>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</si>
  <si>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</si>
  <si>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</si>
  <si>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</si>
  <si>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</si>
  <si>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</si>
  <si>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</si>
  <si>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</si>
  <si>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</si>
  <si>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</si>
  <si>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</si>
  <si>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</si>
  <si>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</si>
  <si>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</si>
  <si>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</si>
  <si>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</si>
  <si>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</si>
  <si>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</si>
  <si>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</si>
  <si>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</si>
  <si>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</si>
  <si>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</si>
  <si>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</si>
  <si>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</si>
  <si>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</si>
  <si>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</si>
  <si>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</si>
  <si>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</si>
  <si>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</si>
  <si>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</si>
  <si>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</si>
  <si>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</si>
  <si>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</si>
  <si>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</si>
  <si>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</si>
  <si>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</si>
  <si>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</si>
  <si>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</si>
  <si>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</si>
  <si>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</si>
  <si>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</si>
  <si>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</si>
  <si>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</si>
  <si>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</si>
  <si>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</si>
  <si>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</si>
  <si>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</si>
  <si>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</si>
  <si>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</si>
  <si>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</si>
  <si>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</si>
  <si>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</si>
  <si>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</si>
  <si>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</si>
  <si>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</si>
  <si>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</si>
  <si>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</si>
  <si>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</si>
  <si>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</si>
  <si>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</si>
  <si>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</si>
  <si>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</si>
  <si>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</si>
  <si>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</si>
  <si>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</si>
  <si>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</si>
  <si>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</si>
  <si>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</si>
  <si>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</si>
  <si>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</si>
  <si>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</si>
  <si>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</si>
  <si>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</si>
  <si>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</si>
  <si>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</si>
  <si>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</si>
  <si>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</si>
  <si>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</si>
  <si>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</si>
  <si>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</si>
  <si>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</si>
  <si>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</si>
  <si>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</si>
  <si>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</si>
  <si>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</si>
  <si>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</si>
  <si>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</si>
  <si>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</si>
  <si>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</si>
  <si>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</si>
  <si>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</si>
  <si>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</si>
  <si>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</si>
  <si>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</si>
  <si>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</si>
  <si>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</si>
  <si>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</si>
  <si>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</si>
  <si>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</si>
  <si>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</si>
  <si>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</si>
  <si>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</si>
  <si>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</si>
  <si>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</si>
  <si>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</si>
  <si>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</si>
  <si>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</si>
  <si>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</si>
  <si>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</si>
  <si>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</si>
  <si>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</si>
  <si>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</si>
  <si>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</si>
  <si>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</si>
  <si>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</si>
  <si>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</si>
  <si>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</si>
  <si>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</si>
  <si>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</si>
  <si>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</si>
  <si>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</si>
  <si>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</si>
  <si>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</si>
  <si>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</si>
  <si>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</si>
  <si>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</si>
  <si>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</si>
  <si>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</si>
  <si>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</si>
  <si>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</si>
  <si>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</si>
  <si>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</si>
  <si>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</si>
  <si>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</si>
  <si>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</si>
  <si>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</si>
  <si>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</si>
  <si>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</si>
  <si>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</si>
  <si>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</si>
  <si>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</si>
  <si>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</si>
  <si>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</si>
  <si>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</si>
  <si>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</si>
  <si>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</si>
  <si>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</si>
  <si>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</si>
  <si>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</si>
  <si>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</si>
  <si>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</si>
  <si>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</si>
  <si>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</si>
  <si>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</si>
  <si>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</si>
  <si>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</si>
  <si>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</si>
  <si>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</si>
  <si>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</si>
  <si>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</si>
  <si>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</si>
  <si>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</si>
  <si>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</si>
  <si>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</si>
  <si>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</si>
  <si>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</si>
  <si>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</si>
  <si>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</si>
  <si>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</si>
  <si>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</si>
  <si>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</si>
  <si>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</si>
  <si>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</si>
  <si>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</si>
  <si>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</si>
  <si>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</si>
  <si>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</si>
  <si>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</si>
  <si>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</si>
  <si>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</si>
  <si>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</si>
  <si>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</si>
  <si>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</si>
  <si>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</si>
  <si>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</si>
  <si>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</si>
  <si>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</si>
  <si>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</si>
  <si>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</si>
  <si>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</si>
  <si>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</si>
  <si>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</si>
  <si>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</si>
  <si>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</si>
  <si>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</si>
  <si>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</si>
  <si>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</si>
  <si>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</si>
  <si>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</si>
  <si>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</si>
  <si>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</si>
  <si>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</si>
  <si>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</si>
  <si>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</si>
  <si>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</si>
  <si>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</si>
  <si>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</si>
  <si>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</si>
  <si>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</si>
  <si>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</si>
  <si>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</si>
  <si>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</si>
  <si>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</si>
  <si>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</si>
  <si>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</si>
  <si>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</si>
  <si>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</si>
  <si>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</si>
  <si>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</si>
  <si>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</si>
  <si>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</si>
  <si>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</si>
  <si>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</si>
  <si>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</si>
  <si>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</si>
  <si>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</si>
  <si>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</si>
  <si>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</si>
  <si>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</si>
  <si>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</si>
  <si>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</si>
  <si>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</si>
  <si>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</si>
  <si>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</si>
  <si>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</si>
  <si>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</si>
  <si>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</si>
  <si>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</si>
  <si>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</si>
  <si>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</si>
  <si>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</si>
  <si>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</si>
  <si>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</si>
  <si>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</si>
  <si>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</si>
  <si>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</si>
  <si>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</si>
  <si>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</si>
  <si>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</si>
  <si>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</si>
  <si>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</si>
  <si>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</si>
  <si>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</si>
  <si>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</si>
  <si>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</si>
  <si>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</si>
  <si>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</si>
  <si>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</si>
  <si>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</si>
  <si>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</si>
  <si>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</si>
  <si>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</si>
  <si>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</si>
  <si>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</si>
  <si>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</si>
  <si>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</si>
  <si>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</si>
  <si>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</si>
  <si>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</si>
  <si>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</si>
  <si>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</si>
  <si>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</si>
  <si>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</si>
  <si>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</si>
  <si>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</si>
  <si>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</si>
  <si>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</si>
  <si>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</si>
  <si>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</si>
  <si>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</si>
  <si>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</si>
  <si>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</si>
  <si>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</si>
  <si>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</si>
  <si>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</si>
  <si>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</si>
  <si>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</si>
  <si>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</si>
  <si>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</si>
  <si>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</si>
  <si>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</si>
  <si>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</si>
  <si>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</si>
  <si>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</si>
  <si>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</si>
  <si>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</si>
  <si>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</si>
  <si>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</si>
  <si>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</si>
  <si>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</si>
  <si>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</si>
  <si>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</si>
  <si>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</si>
  <si>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</si>
  <si>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</si>
  <si>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</si>
  <si>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</si>
  <si>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</si>
  <si>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</si>
  <si>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</si>
  <si>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</si>
  <si>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</si>
  <si>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</si>
  <si>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</si>
  <si>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</si>
  <si>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</si>
  <si>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</si>
  <si>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</si>
  <si>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</si>
  <si>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</si>
  <si>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</si>
  <si>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</si>
  <si>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</si>
  <si>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</si>
  <si>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</si>
  <si>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</si>
  <si>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</si>
  <si>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</si>
  <si>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</si>
  <si>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</si>
  <si>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</si>
  <si>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</si>
  <si>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</si>
  <si>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</si>
  <si>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</si>
  <si>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</si>
  <si>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</si>
  <si>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</si>
  <si>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</si>
  <si>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</si>
  <si>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</si>
  <si>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</si>
  <si>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</si>
  <si>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</si>
  <si>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</si>
  <si>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</si>
  <si>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</si>
  <si>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</si>
  <si>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</si>
  <si>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</si>
  <si>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</si>
  <si>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</si>
  <si>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</si>
  <si>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</si>
  <si>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</si>
  <si>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</si>
  <si>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</si>
  <si>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</si>
  <si>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</si>
  <si>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</si>
  <si>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</si>
  <si>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</si>
  <si>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</si>
  <si>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</si>
  <si>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</si>
  <si>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</si>
  <si>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</si>
  <si>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</si>
  <si>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</si>
  <si>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</si>
  <si>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</si>
  <si>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</si>
  <si>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</si>
  <si>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</si>
  <si>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</si>
  <si>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</si>
  <si>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</si>
  <si>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</si>
  <si>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</si>
  <si>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</si>
  <si>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</si>
  <si>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</si>
  <si>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</si>
  <si>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</si>
  <si>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</si>
  <si>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</si>
  <si>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</si>
  <si>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</si>
  <si>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</si>
  <si>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</si>
  <si>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</si>
  <si>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</si>
  <si>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</si>
  <si>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</si>
  <si>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</si>
  <si>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</si>
  <si>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</si>
  <si>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</si>
  <si>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</si>
  <si>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</si>
  <si>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</si>
  <si>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</si>
  <si>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</si>
  <si>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</si>
  <si>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</si>
  <si>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</si>
  <si>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</si>
  <si>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</si>
  <si>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</si>
  <si>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</si>
  <si>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</si>
  <si>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</si>
  <si>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</si>
  <si>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</si>
  <si>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</si>
  <si>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</si>
  <si>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</si>
  <si>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</si>
  <si>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</si>
  <si>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</si>
  <si>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</si>
  <si>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</si>
  <si>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</si>
  <si>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</si>
  <si>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</si>
  <si>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</si>
  <si>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</si>
  <si>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</si>
  <si>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</si>
  <si>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</si>
  <si>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</si>
  <si>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</si>
  <si>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</si>
  <si>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</si>
  <si>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</si>
  <si>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</si>
  <si>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</si>
  <si>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</si>
  <si>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</si>
  <si>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</si>
  <si>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</si>
  <si>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</si>
  <si>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</si>
  <si>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</si>
  <si>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</si>
  <si>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</si>
  <si>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</si>
  <si>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</si>
  <si>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</si>
  <si>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</si>
  <si>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</si>
  <si>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</si>
  <si>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</si>
  <si>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</si>
  <si>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</si>
  <si>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</si>
  <si>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</si>
  <si>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</si>
  <si>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</si>
  <si>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</si>
  <si>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</si>
  <si>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</si>
  <si>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</si>
  <si>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</si>
  <si>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</si>
  <si>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</si>
  <si>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</si>
  <si>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</si>
  <si>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</si>
  <si>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</si>
  <si>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</si>
  <si>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</si>
  <si>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</si>
  <si>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</si>
  <si>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</si>
  <si>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</si>
  <si>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</si>
  <si>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</si>
  <si>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</si>
  <si>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</si>
  <si>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</si>
  <si>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</si>
  <si>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</si>
  <si>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</si>
  <si>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</si>
  <si>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</si>
  <si>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</si>
  <si>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</si>
  <si>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</si>
  <si>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</si>
  <si>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</si>
  <si>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</si>
  <si>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</si>
  <si>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</si>
  <si>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</si>
  <si>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</si>
  <si>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</si>
  <si>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</si>
  <si>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</si>
  <si>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</si>
  <si>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</si>
  <si>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</si>
  <si>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</si>
  <si>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</si>
  <si>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</si>
  <si>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</si>
  <si>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</si>
  <si>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</si>
  <si>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</si>
  <si>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</si>
  <si>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</si>
  <si>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</si>
  <si>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</si>
  <si>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</si>
  <si>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</si>
  <si>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</si>
  <si>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</si>
  <si>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</si>
  <si>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</si>
  <si>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</si>
  <si>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</si>
  <si>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</si>
  <si>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</si>
  <si>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</si>
  <si>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</si>
  <si>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</si>
  <si>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</si>
  <si>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</si>
  <si>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</si>
  <si>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</si>
  <si>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</si>
  <si>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</si>
  <si>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</si>
  <si>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</si>
  <si>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</si>
  <si>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</si>
  <si>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</si>
  <si>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</si>
  <si>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</si>
  <si>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</si>
  <si>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</si>
  <si>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</si>
  <si>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</si>
  <si>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</si>
  <si>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</si>
  <si>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</si>
  <si>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</si>
  <si>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</si>
  <si>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</si>
  <si>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</si>
  <si>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</si>
  <si>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</si>
  <si>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</si>
  <si>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</si>
  <si>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</si>
  <si>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</si>
  <si>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</si>
  <si>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</si>
  <si>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</si>
  <si>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</si>
  <si>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</si>
  <si>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</si>
  <si>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</si>
  <si>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</si>
  <si>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</si>
  <si>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</si>
  <si>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</si>
  <si>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</si>
  <si>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</si>
  <si>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</si>
  <si>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</si>
  <si>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</si>
  <si>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</si>
  <si>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</si>
  <si>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</si>
  <si>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</si>
  <si>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</si>
  <si>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</si>
  <si>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</si>
  <si>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</si>
  <si>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</si>
  <si>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</si>
  <si>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</si>
  <si>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</si>
  <si>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</si>
  <si>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</si>
  <si>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</si>
  <si>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</si>
  <si>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</si>
  <si>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</si>
  <si>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</si>
  <si>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</si>
  <si>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</si>
  <si>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</si>
  <si>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</si>
  <si>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</si>
  <si>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</si>
  <si>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</si>
  <si>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</si>
  <si>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</si>
  <si>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</si>
  <si>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</si>
  <si>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</si>
  <si>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</si>
  <si>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</si>
  <si>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</si>
  <si>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</si>
  <si>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</si>
  <si>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</si>
  <si>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</si>
  <si>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</si>
  <si>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</si>
  <si>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</si>
  <si>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</si>
  <si>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</si>
  <si>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</si>
  <si>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</si>
  <si>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</si>
  <si>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</si>
  <si>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</si>
  <si>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</si>
  <si>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</si>
  <si>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</si>
  <si>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</si>
  <si>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</si>
  <si>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</si>
  <si>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</si>
  <si>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</si>
  <si>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</si>
  <si>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</si>
  <si>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</si>
  <si>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</si>
  <si>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</si>
  <si>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</si>
  <si>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</si>
  <si>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</si>
  <si>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</si>
  <si>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</si>
  <si>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</si>
  <si>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</si>
  <si>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</si>
  <si>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</si>
  <si>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</si>
  <si>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</si>
  <si>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</si>
  <si>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</si>
  <si>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</si>
  <si>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</si>
  <si>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</si>
  <si>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</si>
  <si>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</si>
  <si>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</si>
  <si>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</si>
  <si>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</si>
  <si>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</si>
  <si>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</si>
  <si>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</si>
  <si>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</si>
  <si>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</si>
  <si>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</si>
  <si>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</si>
  <si>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</si>
  <si>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</si>
  <si>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</si>
  <si>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</si>
  <si>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</si>
  <si>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</si>
  <si>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</si>
  <si>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</si>
  <si>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</si>
  <si>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</si>
  <si>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</si>
  <si>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</si>
  <si>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</si>
  <si>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</si>
  <si>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</si>
  <si>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</si>
  <si>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</si>
  <si>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</si>
  <si>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</si>
  <si>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</si>
  <si>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</si>
  <si>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</si>
  <si>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</si>
  <si>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</si>
  <si>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</si>
  <si>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</si>
  <si>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</si>
  <si>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</si>
  <si>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</si>
  <si>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</si>
  <si>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</si>
  <si>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</si>
  <si>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</si>
  <si>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</si>
  <si>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</si>
  <si>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</si>
  <si>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</si>
  <si>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</si>
  <si>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</si>
  <si>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</si>
  <si>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</si>
  <si>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</si>
  <si>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</si>
  <si>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</si>
  <si>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</si>
  <si>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</si>
  <si>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</si>
  <si>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</si>
  <si>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</si>
  <si>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</si>
  <si>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</si>
  <si>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</si>
  <si>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</si>
  <si>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</si>
  <si>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</si>
  <si>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</si>
  <si>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</si>
  <si>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</si>
  <si>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</si>
  <si>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</si>
  <si>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</si>
  <si>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</si>
  <si>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</si>
  <si>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</si>
  <si>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</si>
  <si>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</si>
  <si>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</si>
  <si>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</si>
  <si>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</si>
  <si>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</si>
  <si>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</si>
  <si>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</si>
  <si>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</si>
  <si>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</si>
  <si>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</si>
  <si>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</si>
  <si>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</si>
  <si>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</si>
  <si>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</si>
  <si>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</si>
  <si>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</si>
  <si>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</si>
  <si>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</si>
  <si>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</si>
  <si>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</si>
  <si>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</si>
  <si>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</si>
  <si>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</si>
  <si>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</si>
  <si>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</si>
  <si>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</si>
  <si>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</si>
  <si>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</si>
  <si>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</si>
  <si>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</si>
  <si>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</si>
  <si>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</si>
  <si>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</si>
  <si>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</si>
  <si>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</si>
  <si>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</si>
  <si>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</si>
  <si>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</si>
  <si>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</si>
  <si>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</si>
  <si>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</si>
  <si>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</si>
  <si>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</si>
  <si>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</si>
  <si>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</si>
  <si>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</si>
  <si>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</si>
  <si>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</si>
  <si>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</si>
  <si>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</si>
  <si>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</si>
  <si>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</si>
  <si>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</si>
  <si>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</si>
  <si>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</si>
  <si>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</si>
  <si>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</si>
  <si>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</si>
  <si>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</si>
  <si>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</si>
  <si>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</si>
  <si>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</si>
  <si>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</si>
  <si>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</si>
  <si>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</si>
  <si>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</si>
  <si>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</si>
  <si>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</si>
  <si>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</si>
  <si>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</si>
  <si>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</si>
  <si>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</si>
  <si>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</si>
  <si>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</si>
  <si>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</si>
  <si>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</si>
  <si>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</si>
  <si>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</si>
  <si>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</si>
  <si>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</si>
  <si>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</si>
  <si>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</si>
  <si>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</si>
  <si>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</si>
  <si>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</si>
  <si>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</si>
  <si>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</si>
  <si>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</si>
  <si>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</si>
  <si>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</si>
  <si>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</si>
  <si>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</si>
  <si>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</si>
  <si>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</si>
  <si>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</si>
  <si>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</si>
  <si>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</si>
  <si>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</si>
  <si>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</si>
  <si>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</si>
  <si>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</si>
  <si>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</si>
  <si>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</si>
  <si>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</si>
  <si>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</si>
  <si>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</si>
  <si>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</si>
  <si>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</si>
  <si>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</si>
  <si>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</si>
  <si>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</si>
  <si>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</si>
  <si>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</si>
  <si>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</si>
  <si>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</si>
  <si>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</si>
  <si>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</si>
  <si>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</si>
  <si>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</si>
  <si>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</si>
  <si>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</si>
  <si>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</si>
  <si>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</si>
  <si>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</si>
  <si>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</si>
  <si>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</si>
  <si>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</si>
  <si>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</si>
  <si>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</si>
  <si>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</si>
  <si>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</si>
  <si>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</si>
  <si>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</si>
  <si>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</si>
  <si>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</si>
  <si>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</si>
  <si>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</si>
  <si>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</si>
  <si>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</si>
  <si>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</si>
  <si>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</si>
  <si>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</si>
  <si>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</si>
  <si>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</si>
  <si>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</si>
  <si>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</si>
  <si>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</si>
  <si>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</si>
  <si>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</si>
  <si>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</si>
  <si>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</si>
  <si>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</si>
  <si>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</si>
  <si>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</si>
  <si>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</si>
  <si>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</si>
  <si>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</si>
  <si>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</si>
  <si>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</si>
  <si>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</si>
  <si>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</si>
  <si>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</si>
  <si>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</si>
  <si>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</si>
  <si>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</si>
  <si>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</si>
  <si>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</si>
  <si>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</si>
  <si>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</si>
  <si>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</si>
  <si>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</si>
  <si>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</si>
  <si>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</si>
  <si>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</si>
  <si>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</si>
  <si>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</si>
  <si>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</si>
  <si>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</si>
  <si>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</si>
  <si>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</si>
  <si>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</si>
  <si>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</si>
  <si>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</si>
  <si>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</si>
  <si>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</si>
  <si>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</si>
  <si>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</si>
  <si>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</si>
  <si>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</si>
  <si>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</si>
  <si>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</si>
  <si>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</si>
  <si>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</si>
  <si>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</si>
  <si>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</si>
  <si>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</si>
  <si>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</si>
  <si>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</si>
  <si>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</si>
  <si>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</si>
  <si>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</si>
  <si>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</si>
  <si>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</si>
  <si>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</si>
  <si>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</si>
  <si>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</si>
  <si>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</si>
  <si>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</si>
  <si>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</si>
  <si>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</si>
  <si>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</si>
  <si>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</si>
  <si>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</si>
  <si>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</si>
  <si>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</si>
  <si>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</si>
  <si>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</si>
  <si>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</si>
  <si>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</si>
  <si>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</si>
  <si>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</si>
  <si>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</si>
  <si>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</si>
  <si>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</si>
  <si>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</si>
  <si>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</si>
  <si>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</si>
  <si>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</si>
  <si>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</si>
  <si>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</si>
  <si>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</si>
  <si>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</si>
  <si>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</si>
  <si>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</si>
  <si>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</si>
  <si>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</si>
  <si>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</si>
  <si>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</si>
  <si>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</si>
  <si>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</si>
  <si>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</si>
  <si>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</si>
  <si>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</si>
  <si>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</si>
  <si>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</si>
  <si>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</si>
  <si>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</si>
  <si>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</si>
  <si>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</si>
  <si>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</si>
  <si>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</si>
  <si>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</si>
  <si>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</si>
  <si>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</si>
  <si>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</si>
  <si>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</si>
  <si>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</si>
  <si>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</si>
  <si>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</si>
  <si>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</si>
  <si>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</si>
  <si>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</si>
  <si>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</si>
  <si>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</si>
  <si>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</si>
  <si>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</si>
  <si>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</si>
  <si>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</si>
  <si>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</si>
  <si>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</si>
  <si>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</si>
  <si>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</si>
  <si>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</si>
  <si>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</si>
  <si>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</si>
  <si>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</si>
  <si>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</si>
  <si>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</si>
  <si>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</si>
  <si>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</si>
  <si>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</si>
  <si>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</si>
  <si>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</si>
  <si>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</si>
  <si>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</si>
  <si>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</si>
  <si>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</si>
  <si>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</si>
  <si>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</si>
  <si>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</si>
  <si>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</si>
  <si>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</si>
  <si>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</si>
  <si>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</si>
  <si>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</si>
  <si>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</si>
  <si>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</si>
  <si>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</si>
  <si>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</si>
  <si>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</si>
  <si>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</si>
  <si>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</si>
  <si>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</si>
  <si>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</si>
  <si>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</si>
  <si>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</si>
  <si>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</si>
  <si>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</si>
  <si>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</si>
  <si>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</si>
  <si>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</si>
  <si>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</si>
  <si>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</si>
  <si>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</si>
  <si>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</si>
  <si>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</si>
  <si>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</si>
  <si>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</si>
  <si>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</si>
  <si>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</si>
  <si>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</si>
  <si>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</si>
  <si>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</si>
  <si>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</si>
  <si>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</si>
  <si>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</si>
  <si>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</si>
  <si>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</si>
  <si>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</si>
  <si>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</si>
  <si>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</si>
  <si>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</si>
  <si>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</si>
  <si>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</si>
  <si>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</si>
  <si>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</si>
  <si>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</si>
  <si>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</si>
  <si>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</si>
  <si>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</si>
  <si>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</si>
  <si>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</si>
  <si>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</si>
  <si>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</si>
  <si>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</si>
  <si>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</si>
  <si>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</si>
  <si>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</si>
  <si>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</si>
  <si>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</si>
  <si>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</si>
  <si>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</si>
  <si>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</si>
  <si>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</si>
  <si>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</si>
  <si>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</si>
  <si>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</si>
  <si>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</si>
  <si>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</si>
  <si>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</si>
  <si>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</si>
  <si>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</si>
  <si>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</si>
  <si>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</si>
  <si>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</si>
  <si>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</si>
  <si>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</si>
  <si>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</si>
  <si>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</si>
  <si>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</si>
  <si>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</si>
  <si>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</si>
  <si>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</si>
  <si>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</si>
  <si>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</si>
  <si>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</si>
  <si>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</si>
  <si>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</si>
  <si>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</si>
  <si>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</si>
  <si>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</si>
  <si>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</si>
  <si>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</si>
  <si>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</si>
  <si>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</si>
  <si>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</si>
  <si>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</si>
  <si>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</si>
  <si>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</si>
  <si>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</si>
  <si>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</si>
  <si>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</si>
  <si>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</si>
  <si>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</si>
  <si>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</si>
  <si>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</si>
  <si>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</si>
  <si>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</si>
  <si>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</si>
  <si>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</si>
  <si>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</si>
  <si>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</si>
  <si>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</si>
  <si>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</si>
  <si>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</si>
  <si>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</si>
  <si>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</si>
  <si>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</si>
  <si>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</si>
  <si>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</si>
  <si>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</si>
  <si>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</si>
  <si>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</si>
  <si>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</si>
  <si>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</si>
  <si>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</si>
  <si>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</si>
  <si>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</si>
  <si>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</si>
  <si>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</si>
  <si>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</si>
  <si>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</si>
  <si>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</si>
  <si>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</si>
  <si>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</si>
  <si>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</si>
  <si>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</si>
  <si>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</si>
  <si>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</si>
  <si>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</si>
  <si>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</si>
  <si>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</si>
  <si>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</si>
  <si>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</si>
  <si>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</si>
  <si>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</si>
  <si>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</si>
  <si>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</si>
  <si>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</si>
  <si>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</si>
  <si>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</si>
  <si>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</si>
  <si>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</si>
  <si>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</si>
  <si>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</si>
  <si>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</si>
  <si>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</si>
  <si>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</si>
  <si>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</si>
  <si>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</si>
  <si>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</si>
  <si>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</si>
  <si>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</si>
  <si>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</si>
  <si>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</si>
  <si>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</si>
  <si>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</si>
  <si>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</si>
  <si>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</si>
  <si>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</si>
  <si>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</si>
  <si>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</si>
  <si>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</si>
  <si>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</si>
  <si>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</si>
  <si>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</si>
  <si>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</si>
  <si>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</si>
  <si>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</si>
  <si>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</si>
  <si>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</si>
  <si>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</si>
  <si>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</si>
  <si>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</si>
  <si>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</si>
  <si>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</si>
  <si>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</si>
  <si>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</si>
  <si>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</si>
  <si>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</si>
  <si>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</si>
  <si>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</si>
  <si>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</si>
  <si>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</si>
  <si>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</si>
  <si>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</si>
  <si>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</si>
  <si>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</si>
  <si>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</si>
  <si>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</si>
  <si>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</si>
  <si>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</si>
  <si>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</si>
  <si>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</si>
  <si>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</si>
  <si>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</si>
  <si>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</si>
  <si>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</si>
  <si>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</si>
  <si>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</si>
  <si>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</si>
  <si>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</si>
  <si>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</si>
  <si>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</si>
  <si>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</si>
  <si>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</si>
  <si>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</si>
  <si>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</si>
  <si>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</si>
  <si>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</si>
  <si>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</si>
  <si>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</si>
  <si>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</si>
  <si>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</si>
  <si>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</si>
  <si>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</si>
  <si>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</si>
  <si>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</si>
  <si>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</si>
  <si>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</si>
  <si>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</si>
  <si>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</si>
  <si>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</si>
  <si>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</si>
  <si>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</si>
  <si>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</si>
  <si>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</si>
  <si>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</si>
  <si>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</si>
  <si>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</si>
  <si>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</si>
  <si>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</si>
  <si>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</si>
  <si>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</si>
  <si>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</si>
  <si>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</si>
  <si>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</si>
  <si>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</si>
  <si>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</si>
  <si>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</si>
  <si>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</si>
  <si>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</si>
  <si>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</si>
  <si>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</si>
  <si>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</si>
  <si>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</si>
  <si>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</si>
  <si>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</si>
  <si>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</si>
  <si>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</si>
  <si>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</si>
  <si>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</si>
  <si>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</si>
  <si>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</si>
  <si>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</si>
  <si>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</si>
  <si>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</si>
  <si>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</si>
  <si>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</si>
  <si>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</si>
  <si>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</si>
  <si>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</si>
  <si>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</si>
  <si>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</si>
  <si>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</si>
  <si>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</si>
  <si>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</si>
  <si>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</si>
  <si>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</si>
  <si>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</si>
  <si>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</si>
  <si>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</si>
  <si>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</si>
  <si>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</si>
  <si>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</si>
  <si>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</si>
  <si>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</si>
  <si>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</si>
  <si>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</si>
  <si>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</si>
  <si>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</si>
  <si>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</si>
  <si>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</si>
  <si>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</si>
  <si>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</si>
  <si>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</si>
  <si>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</si>
  <si>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</si>
  <si>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</si>
  <si>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</si>
  <si>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</si>
  <si>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</si>
  <si>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</si>
  <si>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</si>
  <si>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</si>
  <si>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</si>
  <si>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</si>
  <si>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</si>
  <si>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</si>
  <si>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</si>
  <si>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</si>
  <si>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</si>
  <si>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</si>
  <si>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</si>
  <si>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</si>
  <si>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</si>
  <si>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</si>
  <si>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</si>
  <si>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</si>
  <si>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</si>
  <si>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</si>
  <si>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</si>
  <si>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</si>
  <si>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</si>
  <si>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</si>
  <si>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</si>
  <si>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</si>
  <si>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</si>
  <si>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</si>
  <si>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</si>
  <si>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</si>
  <si>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</si>
  <si>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</si>
  <si>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</si>
  <si>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</si>
  <si>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</si>
  <si>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</si>
  <si>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</si>
  <si>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</si>
  <si>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</si>
  <si>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</si>
  <si>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</si>
  <si>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</si>
  <si>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</si>
  <si>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</si>
  <si>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</si>
  <si>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</si>
  <si>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</si>
  <si>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</si>
  <si>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</si>
  <si>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</si>
  <si>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</si>
  <si>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</si>
  <si>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</si>
  <si>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</si>
  <si>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</si>
  <si>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</si>
  <si>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</si>
  <si>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</si>
  <si>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</si>
  <si>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</si>
  <si>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</si>
  <si>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</si>
  <si>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</si>
  <si>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</si>
  <si>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</si>
  <si>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</si>
  <si>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</si>
  <si>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</si>
  <si>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</si>
  <si>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</si>
  <si>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</si>
  <si>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</si>
  <si>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</si>
  <si>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</si>
  <si>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</si>
  <si>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</si>
  <si>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</si>
  <si>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</si>
  <si>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</si>
  <si>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</si>
  <si>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</si>
  <si>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</si>
  <si>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</si>
  <si>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</si>
  <si>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</si>
  <si>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</si>
  <si>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</si>
  <si>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</si>
  <si>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</si>
  <si>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</si>
  <si>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</si>
  <si>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</si>
  <si>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</si>
  <si>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</si>
  <si>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</si>
  <si>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</si>
  <si>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</si>
  <si>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</si>
  <si>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</si>
  <si>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</si>
  <si>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</si>
  <si>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</si>
  <si>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</si>
  <si>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</si>
  <si>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</si>
  <si>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</si>
  <si>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</si>
  <si>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</si>
  <si>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</si>
  <si>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</si>
  <si>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</si>
  <si>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</si>
  <si>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</si>
  <si>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</si>
  <si>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</si>
  <si>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</si>
  <si>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</si>
  <si>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</si>
  <si>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</si>
  <si>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</si>
  <si>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</si>
  <si>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</si>
  <si>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</si>
  <si>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</si>
  <si>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</si>
  <si>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</si>
  <si>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</si>
  <si>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</si>
  <si>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</si>
  <si>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</si>
  <si>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</si>
  <si>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</si>
  <si>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</si>
  <si>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</si>
  <si>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</si>
  <si>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</si>
  <si>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</si>
  <si>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</si>
  <si>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</si>
  <si>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</si>
  <si>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</si>
  <si>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</si>
  <si>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</si>
  <si>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</si>
  <si>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</si>
  <si>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</si>
  <si>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</si>
  <si>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</si>
  <si>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</si>
  <si>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</si>
  <si>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</si>
  <si>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</si>
  <si>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</si>
  <si>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</si>
  <si>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</si>
  <si>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</si>
  <si>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</si>
  <si>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</si>
  <si>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</si>
  <si>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</si>
  <si>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</si>
  <si>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</si>
  <si>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</si>
  <si>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</si>
  <si>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</si>
  <si>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</si>
  <si>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</si>
  <si>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</si>
  <si>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</si>
  <si>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</si>
  <si>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</si>
  <si>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</si>
  <si>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</si>
  <si>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</si>
  <si>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</si>
  <si>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</si>
  <si>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</si>
  <si>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</si>
  <si>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</si>
  <si>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</si>
  <si>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</si>
  <si>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</si>
  <si>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</si>
  <si>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</si>
  <si>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</si>
  <si>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</si>
  <si>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</si>
  <si>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</si>
  <si>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</si>
  <si>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</si>
  <si>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</si>
  <si>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</si>
  <si>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</si>
  <si>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</si>
  <si>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</si>
  <si>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</si>
  <si>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</si>
  <si>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</si>
  <si>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</si>
  <si>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</si>
  <si>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</si>
  <si>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</si>
  <si>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</si>
  <si>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</si>
  <si>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</si>
  <si>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</si>
  <si>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</si>
  <si>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</si>
  <si>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</si>
  <si>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</si>
  <si>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</si>
  <si>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</si>
  <si>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</si>
  <si>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</si>
  <si>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</si>
  <si>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</si>
  <si>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</si>
  <si>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</si>
  <si>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</si>
  <si>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</si>
  <si>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</si>
  <si>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</si>
  <si>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</si>
  <si>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</si>
  <si>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</si>
  <si>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</si>
  <si>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</si>
  <si>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</si>
  <si>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</si>
  <si>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</si>
  <si>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</si>
  <si>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</si>
  <si>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</si>
  <si>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</si>
  <si>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</si>
  <si>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</si>
  <si>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</si>
  <si>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</si>
  <si>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</si>
  <si>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</si>
  <si>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</si>
  <si>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</si>
  <si>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</si>
  <si>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</si>
  <si>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</si>
  <si>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</si>
  <si>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</si>
  <si>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</si>
  <si>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</si>
  <si>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</si>
  <si>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</si>
  <si>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</si>
  <si>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</si>
  <si>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</si>
  <si>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</si>
  <si>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</si>
  <si>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</si>
  <si>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</si>
  <si>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</si>
  <si>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</si>
  <si>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</si>
  <si>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</si>
  <si>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</si>
  <si>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</si>
  <si>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</si>
  <si>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</si>
  <si>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</si>
  <si>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</si>
  <si>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</si>
  <si>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</si>
  <si>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</si>
  <si>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</si>
  <si>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</si>
  <si>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</si>
  <si>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</si>
  <si>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</si>
  <si>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</si>
  <si>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</si>
  <si>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</si>
  <si>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</si>
  <si>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</si>
  <si>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</si>
  <si>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</si>
  <si>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</si>
  <si>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</si>
  <si>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</si>
  <si>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</si>
  <si>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</si>
  <si>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</si>
  <si>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</si>
  <si>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</si>
  <si>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</si>
  <si>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</si>
  <si>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</si>
  <si>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</si>
  <si>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</si>
  <si>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</si>
  <si>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</si>
  <si>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</si>
  <si>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</si>
  <si>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</si>
  <si>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</si>
  <si>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</si>
  <si>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</si>
  <si>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</si>
  <si>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</si>
  <si>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</si>
  <si>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</si>
  <si>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</si>
  <si>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</si>
  <si>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</si>
  <si>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</si>
  <si>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</si>
  <si>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</si>
  <si>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</si>
  <si>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</si>
  <si>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</si>
  <si>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</si>
  <si>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</si>
  <si>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</si>
  <si>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</si>
  <si>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</si>
  <si>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</si>
  <si>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</si>
  <si>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</si>
  <si>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</si>
  <si>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</si>
  <si>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</si>
  <si>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</si>
  <si>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</si>
  <si>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</si>
  <si>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</si>
  <si>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</si>
  <si>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</si>
  <si>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</si>
  <si>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</si>
  <si>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</si>
  <si>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</si>
  <si>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</si>
  <si>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</si>
  <si>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</si>
  <si>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</si>
  <si>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</si>
  <si>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</si>
  <si>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</si>
  <si>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</si>
  <si>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</si>
  <si>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</si>
  <si>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</si>
  <si>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</si>
  <si>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</si>
  <si>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</si>
  <si>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</si>
  <si>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</si>
  <si>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</si>
  <si>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</si>
  <si>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</si>
  <si>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</si>
  <si>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</si>
  <si>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</si>
  <si>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</si>
  <si>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</si>
  <si>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</si>
  <si>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</si>
  <si>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</si>
  <si>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</si>
  <si>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</si>
  <si>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</si>
  <si>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</si>
  <si>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</si>
  <si>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</si>
  <si>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</si>
  <si>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</si>
  <si>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</si>
  <si>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</si>
  <si>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</si>
  <si>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</si>
  <si>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</si>
  <si>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</si>
  <si>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</si>
  <si>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</si>
  <si>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</si>
  <si>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</si>
  <si>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</si>
  <si>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</si>
  <si>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</si>
  <si>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</si>
  <si>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</si>
  <si>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</si>
  <si>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</si>
  <si>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</si>
  <si>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</si>
  <si>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</si>
  <si>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</si>
  <si>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</si>
  <si>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</si>
  <si>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</si>
  <si>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</si>
  <si>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</si>
  <si>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</si>
  <si>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</si>
  <si>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</si>
  <si>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</si>
  <si>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</si>
  <si>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</si>
  <si>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</si>
  <si>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</si>
  <si>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</si>
  <si>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</si>
  <si>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</si>
  <si>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</si>
  <si>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</si>
  <si>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</si>
  <si>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</si>
  <si>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</si>
  <si>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</si>
  <si>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</si>
  <si>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</si>
  <si>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</si>
  <si>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</si>
  <si>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</si>
  <si>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</si>
  <si>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</si>
  <si>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</si>
  <si>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</si>
  <si>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</si>
  <si>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</si>
  <si>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</si>
  <si>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</si>
  <si>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</si>
  <si>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</si>
  <si>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</si>
  <si>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</si>
  <si>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</si>
  <si>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</si>
  <si>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</si>
  <si>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</si>
  <si>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</si>
  <si>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</si>
  <si>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</si>
  <si>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</si>
  <si>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</si>
  <si>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</si>
  <si>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</si>
  <si>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</si>
  <si>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</si>
  <si>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</si>
  <si>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</si>
  <si>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</si>
  <si>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</si>
  <si>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</si>
  <si>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</si>
  <si>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</si>
  <si>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</si>
  <si>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</si>
  <si>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</si>
  <si>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</si>
  <si>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</si>
  <si>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</si>
  <si>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</si>
  <si>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</si>
  <si>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</si>
  <si>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</si>
  <si>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</si>
  <si>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</si>
  <si>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</si>
  <si>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</si>
  <si>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</si>
  <si>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</si>
  <si>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</si>
  <si>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</si>
  <si>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</si>
  <si>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</si>
  <si>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</si>
  <si>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</si>
  <si>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</si>
  <si>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</si>
  <si>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</si>
  <si>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</si>
  <si>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</si>
  <si>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</si>
  <si>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</si>
  <si>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</si>
  <si>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</si>
  <si>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</si>
  <si>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</si>
  <si>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</si>
  <si>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</si>
  <si>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</si>
  <si>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</si>
  <si>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</si>
  <si>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</si>
  <si>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</si>
  <si>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</si>
  <si>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</si>
  <si>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</si>
  <si>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</si>
  <si>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</si>
  <si>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</si>
  <si>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</si>
  <si>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</si>
  <si>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</si>
  <si>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</si>
  <si>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</si>
  <si>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</si>
  <si>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</si>
  <si>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</si>
  <si>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</si>
  <si>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</si>
  <si>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</si>
  <si>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</si>
  <si>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</si>
  <si>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</si>
  <si>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</si>
  <si>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</si>
  <si>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</si>
  <si>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</si>
  <si>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</si>
  <si>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</si>
  <si>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</si>
  <si>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</si>
  <si>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</si>
  <si>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</si>
  <si>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</si>
  <si>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</si>
  <si>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</si>
  <si>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</si>
  <si>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</si>
  <si>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</si>
  <si>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</si>
  <si>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</si>
  <si>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</si>
  <si>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</si>
  <si>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</si>
  <si>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</si>
  <si>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</si>
  <si>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</si>
  <si>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</si>
  <si>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</si>
  <si>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</si>
  <si>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</si>
  <si>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</si>
  <si>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</si>
  <si>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</si>
  <si>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</si>
  <si>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</si>
  <si>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</si>
  <si>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</si>
  <si>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</si>
  <si>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</si>
  <si>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</si>
  <si>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</si>
  <si>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</si>
  <si>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</si>
  <si>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</si>
  <si>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</si>
  <si>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</si>
  <si>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</si>
  <si>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</si>
  <si>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</si>
  <si>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</si>
  <si>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</si>
  <si>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</si>
  <si>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</si>
  <si>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</si>
  <si>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</si>
  <si>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</si>
  <si>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</si>
  <si>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</si>
  <si>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</si>
  <si>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</si>
  <si>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</si>
  <si>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</si>
  <si>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</si>
  <si>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</si>
  <si>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</si>
  <si>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</si>
  <si>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</si>
  <si>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</si>
  <si>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</si>
  <si>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</si>
  <si>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</si>
  <si>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</si>
  <si>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</si>
  <si>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</si>
  <si>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</si>
  <si>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</si>
  <si>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</si>
  <si>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</si>
  <si>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</si>
  <si>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</si>
  <si>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</si>
  <si>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</si>
  <si>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</si>
  <si>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</si>
  <si>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</si>
  <si>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</si>
  <si>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</si>
  <si>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</si>
  <si>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</si>
  <si>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</si>
  <si>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</si>
  <si>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</si>
  <si>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</si>
  <si>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</si>
  <si>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</si>
  <si>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</si>
  <si>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</si>
  <si>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</si>
  <si>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</si>
  <si>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</si>
  <si>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</si>
  <si>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</si>
  <si>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</si>
  <si>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</si>
  <si>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</si>
  <si>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</si>
  <si>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</si>
  <si>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</si>
  <si>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</si>
  <si>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</si>
  <si>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</si>
  <si>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</si>
  <si>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</si>
  <si>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</si>
  <si>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</si>
  <si>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</si>
  <si>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</si>
  <si>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</si>
  <si>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</si>
  <si>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</si>
  <si>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</si>
  <si>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</si>
  <si>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</si>
  <si>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</si>
  <si>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</si>
  <si>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</si>
  <si>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</si>
  <si>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</si>
  <si>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</si>
  <si>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</si>
  <si>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</si>
  <si>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</si>
  <si>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</si>
  <si>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</si>
  <si>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</si>
  <si>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</si>
  <si>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</si>
  <si>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</si>
  <si>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</si>
  <si>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</si>
  <si>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</si>
  <si>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</si>
  <si>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</si>
  <si>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</si>
  <si>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</si>
  <si>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</si>
  <si>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</si>
  <si>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</si>
  <si>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</si>
  <si>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</si>
  <si>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</si>
  <si>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</si>
  <si>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</si>
  <si>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</si>
  <si>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</si>
  <si>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</si>
  <si>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</si>
  <si>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</si>
  <si>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</si>
  <si>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</si>
  <si>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</si>
  <si>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</si>
  <si>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</si>
  <si>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</si>
  <si>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</si>
  <si>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</si>
  <si>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</si>
  <si>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</si>
  <si>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</si>
  <si>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</si>
  <si>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</si>
  <si>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</si>
  <si>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</si>
  <si>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</si>
  <si>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</si>
  <si>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</si>
  <si>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</si>
  <si>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</si>
  <si>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</si>
  <si>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</si>
  <si>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</si>
  <si>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</si>
  <si>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</si>
  <si>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</si>
  <si>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</si>
  <si>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</si>
  <si>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</si>
  <si>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</si>
  <si>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</si>
  <si>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</si>
  <si>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</si>
  <si>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</si>
  <si>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</si>
  <si>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</si>
  <si>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</si>
  <si>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</si>
  <si>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</si>
  <si>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</si>
  <si>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</si>
  <si>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</si>
  <si>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</si>
  <si>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</si>
  <si>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</si>
  <si>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</si>
  <si>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</si>
  <si>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</si>
  <si>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</si>
  <si>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</si>
  <si>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</si>
  <si>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</si>
  <si>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</si>
  <si>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</si>
  <si>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</si>
  <si>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</si>
  <si>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</si>
  <si>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</si>
  <si>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</si>
  <si>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</si>
  <si>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</si>
  <si>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</si>
  <si>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</si>
  <si>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</si>
  <si>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</si>
  <si>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</si>
  <si>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</si>
  <si>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</si>
  <si>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</si>
  <si>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</si>
  <si>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</si>
  <si>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</si>
  <si>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</si>
  <si>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</si>
  <si>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</si>
  <si>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</si>
  <si>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</si>
  <si>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</si>
  <si>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</si>
  <si>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</si>
  <si>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</si>
  <si>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</si>
  <si>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</si>
  <si>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</si>
  <si>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</si>
  <si>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</si>
  <si>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</si>
  <si>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</si>
  <si>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</si>
  <si>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</si>
  <si>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</si>
  <si>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</si>
  <si>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</si>
  <si>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</si>
  <si>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</si>
  <si>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</si>
  <si>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</si>
  <si>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</si>
  <si>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</si>
  <si>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</si>
  <si>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</si>
  <si>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</si>
  <si>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</si>
  <si>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</si>
  <si>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</si>
  <si>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</si>
  <si>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</si>
  <si>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</si>
  <si>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</si>
  <si>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</si>
  <si>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</si>
  <si>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</si>
  <si>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</si>
  <si>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</si>
  <si>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</si>
  <si>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</si>
  <si>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</si>
  <si>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</si>
  <si>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</si>
  <si>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</si>
  <si>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</si>
  <si>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</si>
  <si>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</si>
  <si>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</si>
  <si>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</si>
  <si>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</si>
  <si>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</si>
  <si>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</si>
  <si>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</si>
  <si>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</si>
  <si>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</si>
  <si>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</si>
  <si>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</si>
  <si>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</si>
  <si>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</si>
  <si>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</si>
  <si>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</si>
  <si>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</si>
  <si>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</si>
  <si>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</si>
  <si>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</si>
  <si>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</si>
  <si>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</si>
  <si>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</si>
  <si>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</si>
  <si>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</si>
  <si>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</si>
  <si>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</si>
  <si>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</si>
  <si>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</si>
  <si>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</si>
  <si>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</si>
  <si>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</si>
  <si>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</si>
  <si>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</si>
  <si>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</si>
  <si>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</si>
  <si>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</si>
  <si>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</si>
  <si>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</si>
  <si>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</si>
  <si>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</si>
  <si>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</si>
  <si>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</si>
  <si>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</si>
  <si>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</si>
  <si>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</si>
  <si>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</si>
  <si>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</si>
  <si>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</si>
  <si>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</si>
  <si>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</si>
  <si>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</si>
  <si>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</si>
  <si>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</si>
  <si>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</si>
  <si>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</si>
  <si>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</si>
  <si>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</si>
  <si>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</si>
  <si>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</si>
  <si>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</si>
  <si>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</si>
  <si>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</si>
  <si>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</si>
  <si>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</si>
  <si>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</si>
  <si>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</si>
  <si>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</si>
  <si>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</si>
  <si>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</si>
  <si>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</si>
  <si>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</si>
  <si>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</si>
  <si>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</si>
  <si>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</si>
  <si>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</si>
  <si>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</si>
  <si>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</si>
  <si>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</si>
  <si>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</si>
  <si>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</si>
  <si>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</si>
  <si>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</si>
  <si>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</si>
  <si>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</si>
  <si>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</si>
  <si>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</si>
  <si>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</si>
  <si>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</si>
  <si>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</si>
  <si>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</si>
  <si>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</si>
  <si>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</si>
  <si>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</si>
  <si>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</si>
  <si>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</si>
  <si>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</si>
  <si>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</si>
  <si>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</si>
  <si>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</si>
  <si>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</si>
  <si>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</si>
  <si>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</si>
  <si>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</si>
  <si>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</si>
  <si>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</si>
  <si>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</si>
  <si>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</si>
  <si>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</si>
  <si>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</si>
  <si>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</si>
  <si>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</si>
  <si>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</si>
  <si>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</si>
  <si>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</si>
  <si>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</si>
  <si>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</si>
  <si>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</si>
  <si>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</si>
  <si>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</si>
  <si>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</si>
  <si>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</si>
  <si>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</si>
  <si>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</si>
  <si>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</si>
  <si>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</si>
  <si>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</si>
  <si>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</si>
  <si>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</si>
  <si>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</si>
  <si>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</si>
  <si>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</si>
  <si>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</si>
  <si>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</si>
  <si>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</si>
  <si>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</si>
  <si>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</si>
  <si>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</si>
  <si>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</si>
  <si>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</si>
  <si>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</si>
  <si>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</si>
  <si>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</si>
  <si>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</si>
  <si>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</si>
  <si>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</si>
  <si>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</si>
  <si>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</si>
  <si>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</si>
  <si>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</si>
  <si>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</si>
  <si>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</si>
  <si>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</si>
  <si>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</si>
  <si>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</si>
  <si>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</si>
  <si>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</si>
  <si>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</si>
  <si>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</si>
  <si>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</si>
  <si>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</si>
  <si>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</si>
  <si>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</si>
  <si>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</si>
  <si>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</si>
  <si>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</si>
  <si>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</si>
  <si>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</si>
  <si>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</si>
  <si>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</si>
  <si>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</si>
  <si>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</si>
  <si>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</si>
  <si>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</si>
  <si>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</si>
  <si>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</si>
  <si>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</si>
  <si>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</si>
  <si>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</si>
  <si>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</si>
  <si>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</si>
  <si>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</si>
  <si>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</si>
  <si>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</si>
  <si>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</si>
  <si>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</si>
  <si>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</si>
  <si>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</si>
  <si>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</si>
  <si>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</si>
  <si>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</si>
  <si>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</si>
  <si>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</si>
  <si>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</si>
  <si>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</si>
  <si>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</si>
  <si>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</si>
  <si>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</si>
  <si>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</si>
  <si>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</si>
  <si>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</si>
  <si>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</si>
  <si>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</si>
  <si>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</si>
  <si>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</si>
  <si>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</si>
  <si>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</si>
  <si>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</si>
  <si>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</si>
  <si>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</si>
  <si>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</si>
  <si>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</si>
  <si>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</si>
  <si>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</si>
  <si>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</si>
  <si>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</si>
  <si>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</si>
  <si>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</si>
  <si>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</si>
  <si>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</si>
  <si>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</si>
  <si>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</si>
  <si>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</si>
  <si>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</si>
  <si>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</si>
  <si>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</si>
  <si>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</si>
  <si>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</si>
  <si>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</si>
  <si>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</si>
  <si>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</si>
  <si>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</si>
  <si>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</si>
  <si>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</si>
  <si>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</si>
  <si>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</si>
  <si>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</si>
  <si>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</si>
  <si>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</si>
  <si>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</si>
  <si>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</si>
  <si>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</si>
  <si>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</si>
  <si>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</si>
  <si>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</si>
  <si>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</si>
  <si>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</si>
  <si>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</si>
  <si>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</si>
  <si>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</si>
  <si>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</si>
  <si>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</si>
  <si>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</si>
  <si>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</si>
  <si>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</si>
  <si>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</si>
  <si>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</si>
  <si>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</si>
  <si>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</si>
  <si>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</si>
  <si>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</si>
  <si>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</si>
  <si>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</si>
  <si>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</si>
  <si>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</si>
  <si>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</si>
  <si>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</si>
  <si>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</si>
  <si>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</si>
  <si>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</si>
  <si>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</si>
  <si>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</si>
  <si>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</si>
  <si>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</si>
  <si>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</si>
  <si>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</si>
  <si>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</si>
  <si>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</si>
  <si>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</si>
  <si>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</si>
  <si>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</si>
  <si>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</si>
  <si>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</si>
  <si>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</si>
  <si>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</si>
  <si>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</si>
  <si>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</si>
  <si>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</si>
  <si>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</si>
  <si>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</si>
  <si>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</si>
  <si>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</si>
  <si>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</si>
  <si>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</si>
  <si>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</si>
  <si>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</si>
  <si>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</si>
  <si>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</si>
  <si>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</si>
  <si>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</si>
  <si>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</si>
  <si>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</si>
  <si>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</si>
  <si>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</si>
  <si>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</si>
  <si>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</si>
  <si>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</si>
  <si>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</si>
  <si>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</si>
  <si>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</si>
  <si>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</si>
  <si>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</si>
  <si>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</si>
  <si>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</si>
  <si>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</si>
  <si>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</si>
  <si>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</si>
  <si>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</si>
  <si>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</si>
  <si>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</si>
  <si>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</si>
  <si>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</si>
  <si>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</si>
  <si>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</si>
  <si>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</si>
  <si>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</si>
  <si>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</si>
  <si>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</si>
  <si>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</si>
  <si>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</si>
  <si>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</si>
  <si>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</si>
  <si>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</si>
  <si>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</si>
  <si>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</si>
  <si>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</si>
  <si>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</si>
  <si>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</si>
  <si>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</si>
  <si>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</si>
  <si>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</si>
  <si>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</si>
  <si>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</si>
  <si>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</si>
  <si>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</si>
  <si>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</si>
  <si>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</si>
  <si>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</si>
  <si>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</si>
  <si>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</si>
  <si>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</si>
  <si>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</si>
  <si>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</si>
  <si>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</si>
  <si>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</si>
  <si>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</si>
  <si>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</si>
  <si>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</si>
  <si>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</si>
  <si>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</si>
  <si>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</si>
  <si>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</si>
  <si>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</si>
  <si>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</si>
  <si>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</si>
  <si>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</si>
  <si>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</si>
  <si>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</si>
  <si>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</si>
  <si>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</si>
  <si>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</si>
  <si>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</si>
  <si>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</si>
  <si>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</si>
  <si>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</si>
  <si>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</si>
  <si>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</si>
  <si>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</si>
  <si>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</si>
  <si>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</si>
  <si>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</si>
  <si>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</si>
  <si>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</si>
  <si>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</si>
  <si>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</si>
  <si>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</si>
  <si>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</si>
  <si>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</si>
  <si>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</si>
  <si>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</si>
  <si>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</si>
  <si>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</si>
  <si>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</si>
  <si>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</si>
  <si>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</si>
  <si>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</si>
  <si>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</si>
  <si>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</si>
  <si>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</si>
  <si>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</si>
  <si>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</si>
  <si>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</si>
  <si>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</si>
  <si>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</si>
  <si>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</si>
  <si>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</si>
  <si>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</si>
  <si>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</si>
  <si>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</si>
  <si>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</si>
  <si>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</si>
  <si>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</si>
  <si>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</si>
  <si>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</si>
  <si>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</si>
  <si>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</si>
  <si>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</si>
  <si>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</si>
  <si>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</si>
  <si>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</si>
  <si>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</si>
  <si>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</si>
  <si>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</si>
  <si>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</si>
  <si>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</si>
  <si>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</si>
  <si>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</si>
  <si>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</si>
  <si>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</si>
  <si>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</si>
  <si>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</si>
  <si>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</si>
  <si>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</si>
  <si>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</si>
  <si>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</si>
  <si>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</si>
  <si>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</si>
  <si>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</si>
  <si>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</si>
  <si>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</si>
  <si>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</si>
  <si>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</si>
  <si>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</si>
  <si>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</si>
  <si>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</si>
  <si>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</si>
  <si>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</si>
  <si>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</si>
  <si>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</si>
  <si>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</si>
  <si>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</si>
  <si>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</si>
  <si>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</si>
  <si>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</si>
  <si>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</si>
  <si>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</si>
  <si>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</si>
  <si>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</si>
  <si>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</si>
  <si>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</si>
  <si>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</si>
  <si>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</si>
  <si>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</si>
  <si>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</si>
  <si>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</si>
  <si>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</si>
  <si>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</si>
  <si>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</si>
  <si>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</si>
  <si>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</si>
  <si>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</si>
  <si>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</si>
  <si>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</si>
  <si>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</si>
  <si>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</si>
  <si>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</si>
  <si>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</si>
  <si>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</si>
  <si>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</si>
  <si>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</si>
  <si>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</si>
  <si>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</si>
  <si>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</si>
  <si>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</si>
  <si>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</si>
  <si>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</si>
  <si>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</si>
  <si>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</si>
  <si>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</si>
  <si>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</si>
  <si>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</si>
  <si>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</si>
  <si>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</si>
  <si>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</si>
  <si>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</si>
  <si>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</si>
  <si>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</si>
  <si>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</si>
  <si>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</si>
  <si>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</si>
  <si>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</si>
  <si>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</si>
  <si>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</si>
  <si>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</si>
  <si>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</si>
  <si>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</si>
  <si>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</si>
  <si>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</si>
  <si>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</si>
  <si>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</si>
  <si>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</si>
  <si>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</si>
  <si>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</si>
  <si>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</si>
  <si>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</si>
  <si>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</si>
  <si>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</si>
  <si>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</si>
  <si>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</si>
  <si>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</si>
  <si>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</si>
  <si>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</si>
  <si>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</si>
  <si>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</si>
  <si>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</si>
  <si>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</si>
  <si>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</si>
  <si>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</si>
  <si>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</si>
  <si>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</si>
  <si>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</si>
  <si>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</si>
  <si>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</si>
  <si>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</si>
  <si>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</si>
  <si>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</si>
  <si>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</si>
  <si>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</si>
  <si>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</si>
  <si>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</si>
  <si>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</si>
  <si>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</si>
  <si>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</si>
  <si>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</si>
  <si>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</si>
  <si>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</si>
  <si>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</si>
  <si>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</si>
  <si>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</si>
  <si>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</si>
  <si>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</si>
  <si>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</si>
  <si>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</si>
  <si>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</si>
  <si>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</si>
  <si>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</si>
  <si>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</si>
  <si>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</si>
  <si>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</si>
  <si>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</si>
  <si>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</si>
  <si>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</si>
  <si>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</si>
  <si>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</si>
  <si>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</si>
  <si>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</si>
  <si>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</si>
  <si>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</si>
  <si>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</si>
  <si>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</si>
  <si>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</si>
  <si>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</si>
  <si>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</si>
  <si>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</si>
  <si>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</si>
  <si>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</si>
  <si>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</si>
  <si>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</si>
  <si>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</si>
  <si>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</si>
  <si>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</si>
  <si>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</si>
  <si>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</si>
  <si>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</si>
  <si>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</si>
  <si>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</si>
  <si>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</si>
  <si>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</si>
  <si>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</si>
  <si>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</si>
  <si>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</si>
  <si>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</si>
  <si>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</si>
  <si>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</si>
  <si>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</si>
  <si>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</si>
  <si>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</si>
  <si>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</si>
  <si>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</si>
  <si>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</si>
  <si>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</si>
  <si>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</si>
  <si>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</si>
  <si>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</si>
  <si>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</si>
  <si>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</si>
  <si>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</si>
  <si>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</si>
  <si>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</si>
  <si>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</si>
  <si>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</si>
  <si>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</si>
  <si>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</si>
  <si>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</si>
  <si>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</si>
  <si>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</si>
  <si>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</si>
  <si>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</si>
  <si>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</si>
  <si>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</si>
  <si>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</si>
  <si>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</si>
  <si>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</si>
  <si>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</si>
  <si>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</si>
  <si>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</si>
  <si>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</si>
  <si>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</si>
  <si>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</si>
  <si>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</si>
  <si>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</si>
  <si>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</si>
  <si>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</si>
  <si>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</si>
  <si>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</si>
  <si>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</si>
  <si>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</si>
  <si>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</si>
  <si>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</si>
  <si>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</si>
  <si>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</si>
  <si>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</si>
  <si>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</si>
  <si>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</si>
  <si>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</si>
  <si>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</si>
  <si>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</si>
  <si>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</si>
  <si>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</si>
  <si>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</si>
  <si>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</si>
  <si>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</si>
  <si>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</si>
  <si>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</si>
  <si>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</si>
  <si>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</si>
  <si>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</si>
  <si>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</si>
  <si>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</si>
  <si>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</si>
  <si>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</si>
  <si>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</si>
  <si>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</si>
  <si>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</si>
  <si>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</si>
  <si>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</si>
  <si>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</si>
  <si>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</si>
  <si>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</si>
  <si>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</si>
  <si>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</si>
  <si>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</si>
  <si>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</si>
  <si>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</si>
  <si>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</si>
  <si>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</si>
  <si>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</si>
  <si>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</si>
  <si>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</si>
  <si>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</si>
  <si>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</si>
  <si>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</si>
  <si>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</si>
  <si>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</si>
  <si>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</si>
  <si>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</si>
  <si>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</si>
  <si>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</si>
  <si>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</si>
  <si>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</si>
  <si>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</si>
  <si>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</si>
  <si>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</si>
  <si>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</si>
  <si>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</si>
  <si>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</si>
  <si>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</si>
  <si>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</si>
  <si>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</si>
  <si>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</si>
  <si>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</si>
  <si>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</si>
  <si>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</si>
  <si>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</si>
  <si>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</si>
  <si>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</si>
  <si>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</si>
  <si>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</si>
  <si>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</si>
  <si>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</si>
  <si>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</si>
  <si>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</si>
  <si>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</si>
  <si>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</si>
  <si>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</si>
  <si>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</si>
  <si>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</si>
  <si>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</si>
  <si>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</si>
  <si>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</si>
  <si>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</si>
  <si>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</si>
  <si>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</si>
  <si>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</si>
  <si>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</si>
  <si>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</si>
  <si>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</si>
  <si>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</si>
  <si>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</si>
  <si>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</si>
  <si>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</si>
  <si>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</si>
  <si>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</si>
  <si>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</si>
  <si>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</si>
  <si>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</si>
  <si>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</si>
  <si>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</si>
  <si>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</si>
  <si>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</si>
  <si>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</si>
  <si>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</si>
  <si>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</si>
  <si>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</si>
  <si>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</si>
  <si>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</si>
  <si>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</si>
  <si>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</si>
  <si>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</si>
  <si>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</si>
  <si>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</si>
  <si>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</si>
  <si>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</si>
  <si>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</si>
  <si>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</si>
  <si>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</si>
  <si>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</si>
  <si>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</si>
  <si>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</si>
  <si>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</si>
  <si>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</si>
  <si>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</si>
  <si>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</si>
  <si>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</si>
  <si>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</si>
  <si>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</si>
  <si>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</si>
  <si>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</si>
  <si>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</si>
  <si>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</si>
  <si>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</si>
  <si>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</si>
  <si>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</si>
  <si>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</si>
  <si>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</si>
  <si>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</si>
  <si>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</si>
  <si>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</si>
  <si>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</si>
  <si>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</si>
  <si>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</si>
  <si>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</si>
  <si>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</si>
  <si>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</si>
  <si>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</si>
  <si>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</si>
  <si>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</si>
  <si>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</si>
  <si>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</si>
  <si>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</si>
  <si>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</si>
  <si>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</si>
  <si>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</si>
  <si>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</si>
  <si>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</si>
  <si>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</si>
  <si>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</si>
  <si>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</si>
  <si>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</si>
  <si>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</si>
  <si>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</si>
  <si>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</si>
  <si>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</si>
  <si>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</si>
  <si>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</si>
  <si>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</si>
  <si>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</si>
  <si>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</si>
  <si>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</si>
  <si>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</si>
  <si>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</si>
  <si>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</si>
  <si>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</si>
  <si>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</si>
  <si>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</si>
  <si>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</si>
  <si>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</si>
  <si>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</si>
  <si>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</si>
  <si>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</si>
  <si>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</si>
  <si>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</si>
  <si>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</si>
  <si>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</si>
  <si>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</si>
  <si>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</si>
  <si>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</si>
  <si>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</si>
  <si>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</si>
  <si>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</si>
  <si>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</si>
  <si>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</si>
  <si>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</si>
  <si>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</si>
  <si>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</si>
  <si>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</si>
  <si>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</si>
  <si>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</si>
  <si>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</si>
  <si>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</si>
  <si>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</si>
  <si>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</si>
  <si>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</si>
  <si>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</si>
  <si>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</si>
  <si>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</si>
  <si>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</si>
  <si>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</si>
  <si>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</si>
  <si>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</si>
  <si>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</si>
  <si>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</si>
  <si>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</si>
  <si>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</si>
  <si>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</si>
  <si>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</si>
  <si>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</si>
  <si>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</si>
  <si>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</si>
  <si>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</si>
  <si>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</si>
  <si>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</si>
  <si>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</si>
  <si>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</si>
  <si>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</si>
  <si>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</si>
  <si>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</si>
  <si>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</si>
  <si>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</si>
  <si>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</si>
  <si>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</si>
  <si>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</si>
  <si>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</si>
  <si>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</si>
  <si>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</si>
  <si>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</si>
  <si>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</si>
  <si>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</si>
  <si>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</si>
  <si>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</si>
  <si>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</si>
  <si>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</si>
  <si>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</si>
  <si>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</si>
  <si>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</si>
  <si>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</si>
  <si>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</si>
  <si>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</si>
  <si>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</si>
  <si>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</si>
  <si>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</si>
  <si>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</si>
  <si>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</si>
  <si>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</si>
  <si>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</si>
  <si>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</si>
  <si>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</si>
  <si>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</si>
  <si>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</si>
  <si>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</si>
  <si>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</si>
  <si>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</si>
  <si>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</si>
  <si>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</si>
  <si>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</si>
  <si>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</si>
  <si>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</si>
  <si>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</si>
  <si>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</si>
  <si>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</si>
  <si>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</si>
  <si>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</si>
  <si>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</si>
  <si>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</si>
  <si>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</si>
  <si>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</si>
  <si>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</si>
  <si>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</si>
  <si>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</si>
  <si>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</si>
  <si>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</si>
  <si>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</si>
  <si>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</si>
  <si>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</si>
  <si>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</si>
  <si>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</si>
  <si>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</si>
  <si>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</si>
  <si>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</si>
  <si>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</si>
  <si>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</si>
  <si>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</si>
  <si>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</si>
  <si>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</si>
  <si>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</si>
  <si>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</si>
  <si>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</si>
  <si>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</si>
  <si>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</si>
  <si>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</si>
  <si>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</si>
  <si>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</si>
  <si>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</si>
  <si>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</si>
  <si>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</si>
  <si>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</si>
  <si>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</si>
  <si>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</si>
  <si>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</si>
  <si>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</si>
  <si>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</si>
  <si>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</si>
  <si>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</si>
  <si>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</si>
  <si>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</si>
  <si>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</si>
  <si>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</si>
  <si>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</si>
  <si>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</si>
  <si>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</si>
  <si>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</si>
  <si>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</si>
  <si>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</si>
  <si>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</si>
  <si>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</si>
  <si>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</si>
  <si>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</si>
  <si>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</si>
  <si>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</si>
  <si>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</si>
  <si>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</si>
  <si>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</si>
  <si>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</si>
  <si>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</si>
  <si>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</si>
  <si>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</si>
  <si>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</si>
  <si>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</si>
  <si>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</si>
  <si>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</si>
  <si>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</si>
  <si>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</si>
  <si>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</si>
  <si>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</si>
  <si>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</si>
  <si>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</si>
  <si>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</si>
  <si>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</si>
  <si>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</si>
  <si>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</si>
  <si>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</si>
  <si>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</si>
  <si>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</si>
  <si>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</si>
  <si>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</si>
  <si>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</si>
  <si>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</si>
  <si>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</si>
  <si>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</si>
  <si>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</si>
  <si>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</si>
  <si>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</si>
  <si>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</si>
  <si>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</si>
  <si>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</si>
  <si>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</si>
  <si>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</si>
  <si>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</si>
  <si>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</si>
  <si>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</si>
  <si>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</si>
  <si>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</si>
  <si>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</si>
  <si>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</si>
  <si>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</si>
  <si>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</si>
  <si>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</si>
  <si>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</si>
  <si>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</si>
  <si>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</si>
  <si>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</si>
  <si>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</si>
  <si>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</si>
  <si>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</si>
  <si>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</si>
  <si>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</si>
  <si>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</si>
  <si>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</si>
  <si>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</si>
  <si>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</si>
  <si>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</si>
  <si>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</si>
  <si>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</si>
  <si>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</si>
  <si>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</si>
  <si>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</si>
  <si>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</si>
  <si>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</si>
  <si>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</si>
  <si>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</si>
  <si>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</si>
  <si>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</si>
  <si>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</si>
  <si>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</si>
  <si>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</si>
  <si>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</si>
  <si>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</si>
  <si>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</si>
  <si>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</si>
  <si>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</si>
  <si>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</si>
  <si>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</si>
  <si>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</si>
  <si>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</si>
  <si>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</si>
  <si>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</si>
  <si>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</si>
  <si>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</si>
  <si>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</si>
  <si>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</si>
  <si>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</si>
  <si>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</si>
  <si>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</si>
  <si>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</si>
  <si>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</si>
  <si>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</si>
  <si>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</si>
  <si>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</si>
  <si>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</si>
  <si>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</si>
  <si>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</si>
  <si>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</si>
  <si>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</si>
  <si>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</si>
  <si>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</si>
  <si>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</si>
  <si>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</si>
  <si>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</si>
  <si>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</si>
  <si>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</si>
  <si>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</si>
  <si>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</si>
  <si>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</si>
  <si>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</si>
  <si>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</si>
  <si>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</si>
  <si>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</si>
  <si>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</si>
  <si>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</si>
  <si>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</si>
  <si>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</si>
  <si>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</si>
  <si>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</si>
  <si>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</si>
  <si>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</si>
  <si>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</si>
  <si>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</si>
  <si>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</si>
  <si>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</si>
  <si>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</si>
  <si>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</si>
  <si>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</si>
  <si>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</si>
  <si>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</si>
  <si>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</si>
  <si>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</si>
  <si>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</si>
  <si>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</si>
  <si>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</si>
  <si>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</si>
  <si>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</si>
  <si>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</si>
  <si>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</si>
  <si>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</si>
  <si>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</si>
  <si>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</si>
  <si>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</si>
  <si>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</si>
  <si>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</si>
  <si>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</si>
  <si>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</si>
  <si>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</si>
  <si>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</si>
  <si>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</si>
  <si>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</si>
  <si>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</si>
  <si>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</si>
  <si>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</si>
  <si>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</si>
  <si>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</si>
  <si>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</si>
  <si>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</si>
  <si>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</si>
  <si>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</si>
  <si>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</si>
  <si>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</si>
  <si>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</si>
  <si>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</si>
  <si>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</si>
  <si>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</si>
  <si>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</si>
  <si>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</si>
  <si>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</si>
  <si>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</si>
  <si>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</si>
  <si>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</si>
  <si>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</si>
  <si>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</si>
  <si>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</si>
  <si>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</si>
  <si>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</si>
  <si>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</si>
  <si>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</si>
  <si>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</si>
  <si>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</si>
  <si>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</si>
  <si>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</si>
  <si>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</si>
  <si>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</si>
  <si>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</si>
  <si>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</si>
  <si>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</si>
  <si>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</si>
  <si>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</si>
  <si>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</si>
  <si>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</si>
  <si>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</si>
  <si>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</si>
  <si>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</si>
  <si>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</si>
  <si>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</si>
  <si>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</si>
  <si>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</si>
  <si>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</si>
  <si>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</si>
  <si>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</si>
  <si>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</si>
  <si>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</si>
  <si>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</si>
  <si>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</si>
  <si>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</si>
  <si>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</si>
  <si>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</si>
  <si>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</si>
  <si>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</si>
  <si>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</si>
  <si>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</si>
  <si>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</si>
  <si>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</si>
  <si>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</si>
  <si>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</si>
  <si>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</si>
  <si>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</si>
  <si>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</si>
  <si>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</si>
  <si>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</si>
  <si>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</si>
  <si>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</si>
  <si>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</si>
  <si>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</si>
  <si>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</si>
  <si>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</si>
  <si>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</si>
  <si>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</si>
  <si>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</si>
  <si>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</si>
  <si>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</si>
  <si>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</si>
  <si>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</si>
  <si>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</si>
  <si>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</si>
  <si>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</si>
  <si>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</si>
  <si>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</si>
  <si>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</si>
  <si>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</si>
  <si>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</si>
  <si>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</si>
  <si>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</si>
  <si>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</si>
  <si>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</si>
  <si>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</si>
  <si>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</si>
  <si>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</si>
  <si>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</si>
  <si>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</si>
  <si>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</si>
  <si>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</si>
  <si>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</si>
  <si>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</si>
  <si>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</si>
  <si>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</si>
  <si>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</si>
  <si>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</si>
  <si>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</si>
  <si>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</si>
  <si>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</si>
  <si>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</si>
  <si>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</si>
  <si>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</si>
  <si>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</si>
  <si>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</si>
  <si>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</si>
  <si>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</si>
  <si>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</si>
  <si>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</si>
  <si>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</si>
  <si>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</si>
  <si>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</si>
  <si>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</si>
  <si>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</si>
  <si>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</si>
  <si>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</si>
  <si>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</si>
  <si>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</si>
  <si>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</si>
  <si>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</si>
  <si>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</si>
  <si>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</si>
  <si>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</si>
  <si>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</si>
  <si>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</si>
  <si>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</si>
  <si>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</si>
  <si>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</si>
  <si>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</si>
  <si>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</si>
  <si>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</si>
  <si>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</si>
  <si>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</si>
  <si>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</si>
  <si>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</si>
  <si>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</si>
  <si>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</si>
  <si>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</si>
  <si>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</si>
  <si>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</si>
  <si>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</si>
  <si>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</si>
  <si>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</si>
  <si>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</si>
  <si>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</si>
  <si>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</si>
  <si>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</si>
  <si>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</si>
  <si>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</si>
  <si>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</si>
  <si>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</si>
  <si>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</si>
  <si>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</si>
  <si>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</si>
  <si>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</si>
  <si>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</si>
  <si>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</si>
  <si>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</si>
  <si>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</si>
  <si>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</si>
  <si>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</si>
  <si>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</si>
  <si>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</si>
  <si>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</si>
  <si>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</si>
  <si>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</si>
  <si>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</si>
  <si>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</si>
  <si>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</si>
  <si>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</si>
  <si>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</si>
  <si>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</si>
  <si>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</si>
  <si>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</si>
  <si>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</si>
  <si>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</si>
  <si>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</si>
  <si>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</si>
  <si>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</si>
  <si>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</si>
  <si>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</si>
  <si>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</si>
  <si>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</si>
  <si>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</si>
  <si>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</si>
  <si>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</si>
  <si>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</si>
  <si>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</si>
  <si>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</si>
  <si>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</si>
  <si>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</si>
  <si>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</si>
  <si>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</si>
  <si>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</si>
  <si>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</si>
  <si>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</si>
  <si>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</si>
  <si>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</si>
  <si>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</si>
  <si>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</si>
  <si>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</si>
  <si>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</si>
  <si>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</si>
  <si>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</si>
  <si>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</si>
  <si>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</si>
  <si>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</si>
  <si>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</si>
  <si>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</si>
  <si>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</si>
  <si>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</si>
  <si>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</si>
  <si>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</si>
  <si>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</si>
  <si>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</si>
  <si>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</si>
  <si>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</si>
  <si>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</si>
  <si>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</si>
  <si>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</si>
  <si>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</si>
  <si>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</si>
  <si>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</si>
  <si>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</si>
  <si>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</si>
  <si>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</si>
  <si>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</si>
  <si>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</si>
  <si>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</si>
  <si>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</si>
  <si>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</si>
  <si>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</si>
  <si>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</si>
  <si>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</si>
  <si>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</si>
  <si>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</si>
  <si>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</si>
  <si>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</si>
  <si>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</si>
  <si>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</si>
  <si>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</si>
  <si>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</si>
  <si>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</si>
  <si>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</si>
  <si>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</si>
  <si>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</si>
  <si>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</si>
  <si>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</si>
  <si>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</si>
  <si>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</si>
  <si>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</si>
  <si>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</si>
  <si>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</si>
  <si>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</si>
  <si>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</si>
  <si>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</si>
  <si>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</si>
  <si>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</si>
  <si>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</si>
  <si>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</si>
  <si>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</si>
  <si>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</si>
  <si>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</si>
  <si>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</si>
  <si>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</si>
  <si>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</si>
  <si>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</si>
  <si>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</si>
  <si>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</si>
  <si>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</si>
  <si>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</si>
  <si>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</si>
  <si>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</si>
  <si>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</si>
  <si>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</si>
  <si>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</si>
  <si>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</si>
  <si>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</si>
  <si>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</si>
  <si>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</si>
  <si>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</si>
  <si>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</si>
  <si>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</si>
  <si>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</si>
  <si>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</si>
  <si>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</si>
  <si>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</si>
  <si>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</si>
  <si>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</si>
  <si>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</si>
  <si>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</si>
  <si>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</si>
  <si>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</si>
  <si>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</si>
  <si>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</si>
  <si>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</si>
  <si>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</si>
  <si>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</si>
  <si>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</si>
  <si>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</si>
  <si>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</si>
  <si>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</si>
  <si>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</si>
  <si>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</si>
  <si>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</si>
  <si>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</si>
  <si>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</si>
  <si>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</si>
  <si>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</si>
  <si>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</si>
  <si>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</si>
  <si>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</si>
  <si>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</si>
  <si>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</si>
  <si>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</si>
  <si>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</si>
  <si>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</si>
  <si>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</si>
  <si>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</si>
  <si>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</si>
  <si>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</si>
  <si>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</si>
  <si>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</si>
  <si>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</si>
  <si>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</si>
  <si>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</si>
  <si>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</si>
  <si>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</si>
  <si>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</si>
  <si>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</si>
  <si>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</si>
  <si>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</si>
  <si>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</si>
  <si>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</si>
  <si>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</si>
  <si>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</si>
  <si>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</si>
  <si>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</si>
  <si>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</si>
  <si>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</si>
  <si>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</si>
  <si>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</si>
  <si>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</si>
  <si>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</si>
  <si>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</si>
  <si>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</si>
  <si>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</si>
  <si>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</si>
  <si>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</si>
  <si>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</si>
  <si>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</si>
  <si>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</si>
  <si>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</si>
  <si>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</si>
  <si>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</si>
  <si>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</si>
  <si>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</si>
  <si>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</si>
  <si>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</si>
  <si>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</si>
  <si>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</si>
  <si>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</si>
  <si>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</si>
  <si>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</si>
  <si>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</si>
  <si>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</si>
  <si>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</si>
  <si>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</si>
  <si>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</si>
  <si>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</si>
  <si>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</si>
  <si>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</si>
  <si>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</si>
  <si>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</si>
  <si>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</si>
  <si>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</si>
  <si>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</si>
  <si>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</si>
  <si>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</si>
  <si>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</si>
  <si>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</si>
  <si>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</si>
  <si>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</si>
  <si>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</si>
  <si>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</si>
  <si>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</si>
  <si>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</si>
  <si>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</si>
  <si>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</si>
  <si>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</si>
  <si>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</si>
  <si>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</si>
  <si>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</si>
  <si>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</si>
  <si>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</si>
  <si>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</si>
  <si>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</si>
  <si>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</si>
  <si>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</si>
  <si>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</si>
  <si>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</si>
  <si>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</si>
  <si>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</si>
  <si>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</si>
  <si>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</si>
  <si>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</si>
  <si>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</si>
  <si>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</si>
  <si>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</si>
  <si>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</si>
  <si>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</si>
  <si>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</si>
  <si>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</si>
  <si>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</si>
  <si>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</si>
  <si>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</si>
  <si>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</si>
  <si>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</si>
  <si>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</si>
  <si>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</si>
  <si>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</si>
  <si>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</si>
  <si>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</si>
  <si>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</si>
  <si>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</si>
  <si>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</si>
  <si>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</si>
  <si>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</si>
  <si>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</si>
  <si>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</si>
  <si>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</si>
  <si>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</si>
  <si>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</si>
  <si>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</si>
  <si>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</si>
  <si>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</si>
  <si>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</si>
  <si>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</si>
  <si>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</si>
  <si>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</si>
  <si>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</si>
  <si>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</si>
  <si>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</si>
  <si>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</si>
  <si>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</si>
  <si>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</si>
  <si>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</si>
  <si>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</si>
  <si>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</si>
  <si>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</si>
  <si>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</si>
  <si>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</si>
  <si>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</si>
  <si>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</si>
  <si>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</si>
  <si>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</si>
  <si>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</si>
  <si>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</si>
  <si>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</si>
  <si>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</si>
  <si>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</si>
  <si>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</si>
  <si>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</si>
  <si>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</si>
  <si>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</si>
  <si>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</si>
  <si>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</si>
  <si>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</si>
  <si>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</si>
  <si>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</si>
  <si>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</si>
  <si>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</si>
  <si>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</si>
  <si>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</si>
  <si>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</si>
  <si>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</si>
  <si>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</si>
  <si>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</si>
  <si>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</si>
  <si>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</si>
  <si>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</si>
  <si>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</si>
  <si>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</si>
  <si>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</si>
  <si>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</si>
  <si>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</si>
  <si>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</si>
  <si>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</si>
  <si>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</si>
  <si>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</si>
  <si>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</si>
  <si>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</si>
  <si>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</si>
  <si>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</si>
  <si>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</si>
  <si>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</si>
  <si>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</si>
  <si>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</si>
  <si>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</si>
  <si>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</si>
  <si>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</si>
  <si>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</si>
  <si>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</si>
  <si>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</si>
  <si>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</si>
  <si>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</si>
  <si>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</si>
  <si>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</si>
  <si>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</si>
  <si>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</si>
  <si>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</si>
  <si>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</si>
  <si>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</si>
  <si>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</si>
  <si>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</si>
  <si>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</si>
  <si>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</si>
  <si>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</si>
  <si>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</si>
  <si>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</si>
  <si>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</si>
  <si>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</si>
  <si>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</si>
  <si>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</si>
  <si>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</si>
  <si>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</si>
  <si>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</si>
  <si>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</si>
  <si>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</si>
  <si>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</si>
  <si>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</si>
  <si>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</si>
  <si>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</si>
  <si>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</si>
  <si>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</si>
  <si>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</si>
  <si>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</si>
  <si>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</si>
  <si>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</si>
  <si>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</si>
  <si>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</si>
  <si>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</si>
  <si>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</si>
  <si>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</si>
  <si>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</si>
  <si>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</si>
  <si>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</si>
  <si>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</si>
  <si>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</si>
  <si>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</si>
  <si>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</si>
  <si>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</si>
  <si>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</si>
  <si>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</si>
  <si>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</si>
  <si>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</si>
  <si>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</si>
  <si>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</si>
  <si>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</si>
  <si>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</si>
  <si>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</si>
  <si>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</si>
  <si>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</si>
  <si>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</si>
  <si>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</si>
  <si>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</si>
  <si>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</si>
  <si>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</si>
  <si>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</si>
  <si>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</si>
  <si>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</si>
  <si>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</si>
  <si>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</si>
  <si>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</si>
  <si>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</si>
  <si>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</si>
  <si>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</si>
  <si>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</si>
  <si>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</si>
  <si>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</si>
  <si>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</si>
  <si>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</si>
  <si>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</si>
  <si>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</si>
  <si>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</si>
  <si>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</si>
  <si>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</si>
  <si>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</si>
  <si>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</si>
  <si>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</si>
  <si>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</si>
  <si>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</si>
  <si>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</si>
  <si>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</si>
  <si>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</si>
  <si>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</si>
  <si>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</si>
  <si>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</si>
  <si>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</si>
  <si>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</si>
  <si>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</si>
  <si>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</si>
  <si>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</si>
  <si>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</si>
  <si>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</si>
  <si>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</si>
  <si>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</si>
  <si>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</si>
  <si>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</si>
  <si>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</si>
  <si>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</si>
  <si>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</si>
  <si>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</si>
  <si>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</si>
  <si>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</si>
  <si>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</si>
  <si>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</si>
  <si>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</si>
  <si>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</si>
  <si>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</si>
  <si>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</si>
  <si>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</si>
  <si>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</si>
  <si>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</si>
  <si>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</si>
  <si>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</si>
  <si>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</si>
  <si>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</si>
  <si>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</si>
  <si>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</si>
  <si>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</si>
  <si>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</si>
  <si>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</si>
  <si>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</si>
  <si>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</si>
  <si>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</si>
  <si>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</si>
  <si>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</si>
  <si>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</si>
  <si>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</si>
  <si>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</si>
  <si>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</si>
  <si>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</si>
  <si>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</si>
  <si>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</si>
  <si>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</si>
  <si>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</si>
  <si>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</si>
  <si>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</si>
  <si>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</si>
  <si>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</si>
  <si>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</si>
  <si>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</si>
  <si>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</si>
  <si>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</si>
  <si>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</si>
  <si>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</si>
  <si>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</si>
  <si>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</si>
  <si>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</si>
  <si>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</si>
  <si>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</si>
  <si>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</si>
  <si>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</si>
  <si>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</si>
  <si>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</si>
  <si>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</si>
  <si>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</si>
  <si>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</si>
  <si>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</si>
  <si>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</si>
  <si>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</si>
  <si>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</si>
  <si>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</si>
  <si>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</si>
  <si>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</si>
  <si>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</si>
  <si>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</si>
  <si>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</si>
  <si>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</si>
  <si>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</si>
  <si>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</si>
  <si>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</si>
  <si>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</si>
  <si>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</si>
  <si>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</si>
  <si>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</si>
  <si>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</si>
  <si>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</si>
  <si>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</si>
  <si>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</si>
  <si>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</si>
  <si>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</si>
  <si>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</si>
  <si>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</si>
  <si>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</si>
  <si>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</si>
  <si>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</si>
  <si>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</si>
  <si>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</si>
  <si>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</si>
  <si>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</si>
  <si>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</si>
  <si>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</si>
  <si>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</si>
  <si>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</si>
  <si>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</si>
  <si>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</si>
  <si>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</si>
  <si>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</si>
  <si>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</si>
  <si>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</si>
  <si>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</si>
  <si>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</si>
  <si>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</si>
  <si>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</si>
  <si>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</si>
  <si>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</si>
  <si>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</si>
  <si>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</si>
  <si>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</si>
  <si>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</si>
  <si>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</si>
  <si>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</si>
  <si>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</si>
  <si>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</si>
  <si>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</si>
  <si>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</si>
  <si>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</si>
  <si>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</si>
  <si>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</si>
  <si>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</si>
  <si>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</si>
  <si>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</si>
  <si>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</si>
  <si>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</si>
  <si>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</si>
  <si>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</si>
  <si>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</si>
  <si>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</si>
  <si>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</si>
  <si>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</si>
  <si>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</si>
  <si>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</si>
  <si>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</si>
  <si>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</si>
  <si>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</si>
  <si>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</si>
  <si>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</si>
  <si>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</si>
  <si>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</si>
  <si>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</si>
  <si>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</si>
  <si>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</si>
  <si>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</si>
  <si>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</si>
  <si>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</si>
  <si>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</si>
  <si>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</si>
  <si>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</si>
  <si>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</si>
  <si>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</si>
  <si>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</si>
  <si>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</si>
  <si>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</si>
  <si>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</si>
  <si>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</si>
  <si>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</si>
  <si>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</si>
  <si>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</si>
  <si>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</si>
  <si>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</si>
  <si>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</si>
  <si>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</si>
  <si>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</si>
  <si>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</si>
  <si>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</si>
  <si>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</si>
  <si>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</si>
  <si>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</si>
  <si>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</si>
  <si>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</si>
  <si>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</si>
  <si>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</si>
  <si>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</si>
  <si>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</si>
  <si>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</si>
  <si>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</si>
  <si>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</si>
  <si>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</si>
  <si>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</si>
  <si>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</si>
  <si>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</si>
  <si>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</si>
  <si>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</si>
  <si>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</si>
  <si>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</si>
  <si>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</si>
  <si>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</si>
  <si>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</si>
  <si>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</si>
  <si>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</si>
  <si>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</si>
  <si>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</si>
  <si>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</si>
  <si>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</si>
  <si>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</si>
  <si>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</si>
  <si>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</si>
  <si>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</si>
  <si>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</si>
  <si>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</si>
  <si>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</si>
  <si>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</si>
  <si>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</si>
  <si>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</si>
  <si>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</si>
  <si>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</si>
  <si>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</si>
  <si>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</si>
  <si>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</si>
  <si>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</si>
  <si>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</si>
  <si>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</si>
  <si>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</si>
  <si>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</si>
  <si>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</si>
  <si>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</si>
  <si>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</si>
  <si>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</si>
  <si>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</si>
  <si>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</si>
  <si>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</si>
  <si>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</si>
  <si>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</si>
  <si>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</si>
  <si>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</si>
  <si>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</si>
  <si>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</si>
  <si>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</si>
  <si>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</si>
  <si>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</si>
  <si>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</si>
  <si>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</si>
  <si>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</si>
  <si>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</si>
  <si>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</si>
  <si>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</si>
  <si>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</si>
  <si>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</si>
  <si>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</si>
  <si>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</si>
  <si>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</si>
  <si>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</si>
  <si>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</si>
  <si>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</si>
  <si>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</si>
  <si>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</si>
  <si>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</si>
  <si>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</si>
  <si>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</si>
  <si>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</si>
  <si>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</si>
  <si>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</si>
  <si>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</si>
  <si>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</si>
  <si>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</si>
  <si>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</si>
  <si>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</si>
  <si>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</si>
  <si>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</si>
  <si>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</si>
  <si>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</si>
  <si>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</si>
  <si>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</si>
  <si>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</si>
  <si>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</si>
  <si>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</si>
  <si>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</si>
  <si>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</si>
  <si>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</si>
  <si>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</si>
  <si>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</si>
  <si>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</si>
  <si>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</si>
  <si>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</si>
  <si>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</si>
  <si>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</si>
  <si>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</si>
  <si>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</si>
  <si>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</si>
  <si>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</si>
  <si>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</si>
  <si>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</si>
  <si>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</si>
  <si>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</si>
  <si>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</si>
  <si>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</si>
  <si>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</si>
  <si>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</si>
  <si>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</si>
  <si>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</si>
  <si>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</si>
  <si>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</si>
  <si>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</si>
  <si>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</si>
  <si>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</si>
  <si>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</si>
  <si>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</si>
  <si>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</si>
  <si>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</si>
  <si>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</si>
  <si>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</si>
  <si>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</si>
  <si>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</si>
  <si>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</si>
  <si>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</si>
  <si>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</si>
  <si>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</si>
  <si>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</si>
  <si>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</si>
  <si>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</si>
  <si>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</si>
  <si>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</si>
  <si>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</si>
  <si>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</si>
  <si>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</si>
  <si>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</si>
  <si>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</si>
  <si>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</si>
  <si>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</si>
  <si>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</si>
  <si>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</si>
  <si>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</si>
  <si>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</si>
  <si>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</si>
  <si>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</si>
  <si>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</si>
  <si>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</si>
  <si>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</si>
  <si>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</si>
  <si>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</si>
  <si>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</si>
  <si>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</si>
  <si>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</si>
  <si>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</si>
  <si>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</si>
  <si>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</si>
  <si>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</si>
  <si>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</si>
  <si>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</si>
  <si>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</si>
  <si>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</si>
  <si>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</si>
  <si>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</si>
  <si>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</si>
  <si>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</si>
  <si>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</si>
  <si>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</si>
  <si>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</si>
  <si>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</si>
  <si>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</si>
  <si>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</si>
  <si>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</si>
  <si>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</si>
  <si>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</si>
  <si>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</si>
  <si>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</si>
  <si>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</si>
  <si>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</si>
  <si>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</si>
  <si>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</si>
  <si>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</si>
  <si>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</si>
  <si>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</si>
  <si>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</si>
  <si>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</si>
  <si>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</si>
  <si>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</si>
  <si>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</si>
  <si>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</si>
  <si>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</si>
  <si>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</si>
  <si>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</si>
  <si>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</si>
  <si>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</si>
  <si>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</si>
  <si>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</si>
  <si>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</si>
  <si>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</si>
  <si>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</si>
  <si>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</si>
  <si>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</si>
  <si>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</si>
  <si>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</si>
  <si>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</si>
  <si>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</si>
  <si>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</si>
  <si>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</si>
  <si>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</si>
  <si>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</si>
  <si>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</si>
  <si>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</si>
  <si>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</si>
  <si>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</si>
  <si>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</si>
  <si>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</si>
  <si>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</si>
  <si>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</si>
  <si>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</si>
  <si>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</si>
  <si>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</si>
  <si>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</si>
  <si>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</si>
  <si>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</si>
  <si>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</si>
  <si>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</si>
  <si>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</si>
  <si>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</si>
  <si>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</si>
  <si>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</si>
  <si>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</si>
  <si>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</si>
  <si>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</si>
  <si>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</si>
  <si>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</si>
  <si>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</si>
  <si>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</si>
  <si>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</si>
  <si>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</si>
  <si>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</si>
  <si>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</si>
  <si>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</si>
  <si>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</si>
  <si>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</si>
  <si>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</si>
  <si>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</si>
  <si>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</si>
  <si>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</si>
  <si>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</si>
  <si>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</si>
  <si>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</si>
  <si>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</si>
  <si>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</si>
  <si>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</si>
  <si>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</si>
  <si>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</si>
  <si>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</si>
  <si>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</si>
  <si>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</si>
  <si>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</si>
  <si>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</si>
  <si>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</si>
  <si>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</si>
  <si>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</si>
  <si>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</si>
  <si>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</si>
  <si>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</si>
  <si>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</si>
  <si>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</si>
  <si>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</si>
  <si>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</si>
  <si>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</si>
  <si>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</si>
  <si>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</si>
  <si>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</si>
  <si>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</si>
  <si>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</si>
  <si>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</si>
  <si>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</si>
  <si>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</si>
  <si>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</si>
  <si>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</si>
  <si>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</si>
  <si>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</si>
  <si>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</si>
  <si>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</si>
  <si>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</si>
  <si>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</si>
  <si>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</si>
  <si>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</si>
  <si>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</si>
  <si>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</si>
  <si>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</si>
  <si>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</si>
  <si>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</si>
  <si>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</si>
  <si>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</si>
  <si>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</si>
  <si>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</si>
  <si>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</si>
  <si>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</si>
  <si>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</si>
  <si>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</si>
  <si>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</si>
  <si>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</si>
  <si>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</si>
  <si>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</si>
  <si>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</si>
  <si>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</si>
  <si>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</si>
  <si>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</si>
  <si>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</si>
  <si>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</si>
  <si>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</si>
  <si>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</si>
  <si>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</si>
  <si>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</si>
  <si>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</si>
  <si>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</si>
  <si>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</si>
  <si>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</si>
  <si>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</si>
  <si>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</si>
  <si>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</si>
  <si>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</si>
  <si>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</si>
  <si>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</si>
  <si>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</si>
  <si>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</si>
  <si>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</si>
  <si>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</si>
  <si>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</si>
  <si>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</si>
  <si>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</si>
  <si>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</si>
  <si>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</si>
  <si>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</si>
  <si>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</si>
  <si>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</si>
  <si>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</si>
  <si>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</si>
  <si>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</si>
  <si>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</si>
  <si>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</si>
  <si>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</si>
  <si>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</si>
  <si>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</si>
  <si>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</si>
  <si>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</si>
  <si>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</si>
  <si>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</si>
  <si>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</si>
  <si>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</si>
  <si>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</si>
  <si>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</si>
  <si>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</si>
  <si>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</si>
  <si>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</si>
  <si>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</si>
  <si>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</si>
  <si>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</si>
  <si>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</si>
  <si>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</si>
  <si>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</si>
  <si>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</si>
  <si>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</si>
  <si>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</si>
  <si>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</si>
  <si>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</si>
  <si>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</si>
  <si>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</si>
  <si>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</si>
  <si>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</si>
  <si>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</si>
  <si>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</si>
  <si>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</si>
  <si>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</si>
  <si>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</si>
  <si>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</si>
  <si>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</si>
  <si>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</si>
  <si>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</si>
  <si>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</si>
  <si>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</si>
  <si>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</si>
  <si>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</si>
  <si>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</si>
  <si>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</si>
  <si>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</si>
  <si>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</si>
  <si>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</si>
  <si>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</si>
  <si>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</si>
  <si>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</si>
  <si>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</si>
  <si>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</si>
  <si>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</si>
  <si>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</si>
  <si>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</si>
  <si>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</si>
  <si>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</si>
  <si>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</si>
  <si>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</si>
  <si>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</si>
  <si>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</si>
  <si>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</si>
  <si>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</si>
  <si>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</si>
  <si>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</si>
  <si>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</si>
  <si>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</si>
  <si>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</si>
  <si>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</si>
  <si>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</si>
  <si>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</si>
  <si>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</si>
  <si>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</si>
  <si>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</si>
  <si>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</si>
  <si>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</si>
  <si>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</si>
  <si>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</si>
  <si>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</si>
  <si>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</si>
  <si>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</si>
  <si>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</si>
  <si>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</si>
  <si>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</si>
  <si>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</si>
  <si>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</si>
  <si>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</si>
  <si>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</si>
  <si>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</si>
  <si>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</si>
  <si>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</si>
  <si>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</si>
  <si>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</si>
  <si>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</si>
  <si>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</si>
  <si>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</si>
  <si>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</si>
  <si>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</si>
  <si>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</si>
  <si>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</si>
  <si>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</si>
  <si>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</si>
  <si>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</si>
  <si>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</si>
  <si>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</si>
  <si>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</si>
  <si>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</si>
  <si>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</si>
  <si>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</si>
  <si>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</si>
  <si>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</si>
  <si>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</si>
  <si>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</si>
  <si>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</si>
  <si>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</si>
  <si>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</si>
  <si>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</si>
  <si>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</si>
  <si>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</si>
  <si>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</si>
  <si>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</si>
  <si>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</si>
  <si>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</si>
  <si>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</si>
  <si>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</si>
  <si>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</si>
  <si>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</si>
  <si>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</si>
  <si>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</si>
  <si>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</si>
  <si>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</si>
  <si>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</si>
  <si>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</si>
  <si>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</si>
  <si>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</si>
  <si>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</si>
  <si>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</si>
  <si>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</si>
  <si>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</si>
  <si>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</si>
  <si>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</si>
  <si>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</si>
  <si>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</si>
  <si>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</si>
  <si>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</si>
  <si>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</si>
  <si>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</si>
  <si>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</si>
  <si>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</si>
  <si>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</si>
  <si>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</si>
  <si>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</si>
  <si>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</si>
  <si>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</si>
  <si>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</si>
  <si>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</si>
  <si>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</si>
  <si>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</si>
  <si>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</si>
  <si>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</si>
  <si>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</si>
  <si>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</si>
  <si>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</si>
  <si>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</si>
  <si>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</si>
  <si>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</si>
  <si>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</si>
  <si>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</si>
  <si>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</si>
  <si>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</si>
  <si>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</si>
  <si>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</si>
  <si>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</si>
  <si>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</si>
  <si>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</si>
  <si>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</si>
  <si>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</si>
  <si>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</si>
  <si>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</si>
  <si>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</si>
  <si>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</si>
  <si>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</si>
  <si>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</si>
  <si>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</si>
  <si>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</si>
  <si>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</si>
  <si>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</si>
  <si>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</si>
  <si>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</si>
  <si>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</si>
  <si>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</si>
  <si>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</si>
  <si>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</si>
  <si>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</si>
  <si>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</si>
  <si>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</si>
  <si>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</si>
  <si>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</si>
  <si>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</si>
  <si>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</si>
  <si>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</si>
  <si>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</si>
  <si>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</si>
  <si>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</si>
  <si>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</si>
  <si>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</si>
  <si>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</si>
  <si>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</si>
  <si>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</si>
  <si>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</si>
  <si>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</si>
  <si>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</si>
  <si>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</si>
  <si>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</si>
  <si>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</si>
  <si>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</si>
  <si>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</si>
  <si>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</si>
  <si>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</si>
  <si>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</si>
  <si>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</si>
  <si>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</si>
  <si>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</si>
  <si>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</si>
  <si>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</si>
  <si>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</si>
  <si>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</si>
  <si>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</si>
  <si>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</si>
  <si>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</si>
  <si>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</si>
  <si>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</si>
  <si>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</si>
  <si>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</si>
  <si>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</si>
  <si>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</si>
  <si>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</si>
  <si>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</si>
  <si>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</si>
  <si>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</si>
  <si>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</si>
  <si>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</si>
  <si>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</si>
  <si>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</si>
  <si>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</si>
  <si>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</si>
  <si>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</si>
  <si>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</si>
  <si>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</si>
  <si>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</si>
  <si>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</si>
  <si>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</si>
  <si>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</si>
  <si>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</si>
  <si>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</si>
  <si>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</si>
  <si>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</si>
  <si>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</si>
  <si>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</si>
  <si>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</si>
  <si>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</si>
  <si>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</si>
  <si>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</si>
  <si>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</si>
  <si>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</si>
  <si>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</si>
  <si>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</si>
  <si>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</si>
  <si>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</si>
  <si>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</si>
  <si>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</si>
  <si>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</si>
  <si>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</si>
  <si>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</si>
  <si>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</si>
  <si>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</si>
  <si>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</si>
  <si>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</si>
  <si>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</si>
  <si>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</si>
  <si>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</si>
  <si>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</si>
  <si>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</si>
  <si>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</si>
  <si>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</si>
  <si>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</si>
  <si>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</si>
  <si>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</si>
  <si>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</si>
  <si>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</si>
  <si>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</si>
  <si>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</si>
  <si>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</si>
  <si>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</si>
  <si>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</si>
  <si>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</si>
  <si>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</si>
  <si>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</si>
  <si>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</si>
  <si>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</si>
  <si>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</si>
  <si>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</si>
  <si>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</si>
  <si>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</si>
  <si>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</si>
  <si>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</si>
  <si>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</si>
  <si>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</si>
  <si>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</si>
  <si>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</si>
  <si>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</si>
  <si>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</si>
  <si>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</si>
  <si>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</si>
  <si>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</si>
  <si>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</si>
  <si>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</si>
  <si>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</si>
  <si>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</si>
  <si>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</si>
  <si>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</si>
  <si>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</si>
  <si>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</si>
  <si>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</si>
  <si>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</si>
  <si>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</si>
  <si>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</si>
  <si>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</si>
  <si>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</si>
  <si>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</si>
  <si>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</si>
  <si>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</si>
  <si>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</si>
  <si>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</si>
  <si>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</si>
  <si>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</si>
  <si>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</si>
  <si>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</si>
  <si>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</si>
  <si>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</si>
  <si>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</si>
  <si>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</si>
  <si>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</si>
  <si>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</si>
  <si>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</si>
  <si>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</si>
  <si>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</si>
  <si>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</si>
  <si>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</si>
  <si>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</si>
  <si>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</si>
  <si>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</si>
  <si>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</si>
  <si>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</si>
  <si>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</si>
  <si>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</si>
  <si>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</si>
  <si>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</si>
  <si>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</si>
  <si>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</si>
  <si>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</si>
  <si>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</si>
  <si>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</si>
  <si>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</si>
  <si>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</si>
  <si>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</si>
  <si>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</si>
  <si>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</si>
  <si>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</si>
  <si>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</si>
  <si>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</si>
  <si>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</si>
  <si>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</si>
  <si>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</si>
  <si>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</si>
  <si>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</si>
  <si>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</si>
  <si>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</si>
  <si>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</si>
  <si>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</si>
  <si>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</si>
  <si>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</si>
  <si>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</si>
  <si>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</si>
  <si>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</si>
  <si>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</si>
  <si>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</si>
  <si>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</si>
  <si>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</si>
  <si>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</si>
  <si>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</si>
  <si>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</si>
  <si>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</si>
  <si>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</si>
  <si>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</si>
  <si>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</si>
  <si>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</si>
  <si>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</si>
  <si>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</si>
  <si>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</si>
  <si>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</si>
  <si>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</si>
  <si>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</si>
  <si>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</si>
  <si>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</si>
  <si>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</si>
  <si>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</si>
  <si>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</si>
  <si>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</si>
  <si>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</si>
  <si>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</si>
  <si>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</si>
  <si>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</si>
  <si>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</si>
  <si>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</si>
  <si>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</si>
  <si>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</si>
  <si>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</si>
  <si>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</si>
  <si>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</si>
  <si>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</si>
  <si>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</si>
  <si>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</si>
  <si>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</si>
  <si>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</si>
  <si>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</si>
  <si>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</si>
  <si>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</si>
  <si>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</si>
  <si>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</si>
  <si>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</si>
  <si>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</si>
  <si>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</si>
  <si>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</si>
  <si>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</si>
  <si>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</si>
  <si>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</si>
  <si>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</si>
  <si>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</si>
  <si>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</si>
  <si>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</si>
  <si>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</si>
  <si>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</si>
  <si>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</si>
  <si>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</si>
  <si>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</si>
  <si>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</si>
  <si>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</si>
  <si>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</si>
  <si>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</si>
  <si>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</si>
  <si>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</si>
  <si>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</si>
  <si>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</si>
  <si>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</si>
  <si>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</si>
  <si>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</si>
  <si>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</si>
  <si>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</si>
  <si>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</si>
  <si>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</si>
  <si>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</si>
  <si>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</si>
  <si>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</si>
  <si>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</si>
  <si>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</si>
  <si>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</si>
  <si>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</si>
  <si>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</si>
  <si>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</si>
  <si>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</si>
  <si>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</si>
  <si>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</si>
  <si>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</si>
  <si>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</si>
  <si>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</si>
  <si>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</si>
  <si>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</si>
  <si>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</si>
  <si>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</si>
  <si>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</si>
  <si>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</si>
  <si>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</si>
  <si>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</si>
  <si>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</si>
  <si>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</si>
  <si>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</si>
  <si>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</si>
  <si>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</si>
  <si>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</si>
  <si>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</si>
  <si>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</si>
  <si>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</si>
  <si>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</si>
  <si>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</si>
  <si>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</si>
  <si>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</si>
  <si>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</si>
  <si>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</si>
  <si>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</si>
  <si>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</si>
  <si>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</si>
  <si>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</si>
  <si>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</si>
  <si>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</si>
  <si>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</si>
  <si>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</si>
  <si>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</si>
  <si>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</si>
  <si>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</si>
  <si>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</si>
  <si>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</si>
  <si>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</si>
  <si>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</si>
  <si>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</si>
  <si>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</si>
  <si>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</si>
  <si>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</si>
  <si>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</si>
  <si>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</si>
  <si>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</si>
  <si>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</si>
  <si>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</si>
  <si>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</si>
  <si>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</si>
  <si>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</si>
  <si>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</si>
  <si>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</si>
  <si>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</si>
  <si>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</si>
  <si>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</si>
  <si>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</si>
  <si>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</si>
  <si>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</si>
  <si>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</si>
  <si>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</si>
  <si>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</si>
  <si>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</si>
  <si>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</si>
  <si>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</si>
  <si>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</si>
  <si>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</si>
  <si>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</si>
  <si>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</si>
  <si>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</si>
  <si>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</si>
  <si>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</si>
  <si>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</si>
  <si>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</si>
  <si>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</si>
  <si>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</si>
  <si>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</si>
  <si>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</si>
  <si>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</si>
  <si>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</si>
  <si>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</si>
  <si>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</si>
  <si>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</si>
  <si>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</si>
  <si>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</si>
  <si>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</si>
  <si>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</si>
  <si>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</si>
  <si>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</si>
  <si>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</si>
  <si>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</si>
  <si>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</si>
  <si>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</si>
  <si>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</si>
  <si>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</si>
  <si>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</si>
  <si>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</si>
  <si>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</si>
  <si>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</si>
  <si>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</si>
  <si>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</si>
  <si>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</si>
  <si>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</si>
  <si>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</si>
  <si>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</si>
  <si>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</si>
  <si>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</si>
  <si>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</si>
  <si>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</si>
  <si>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</si>
  <si>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</si>
  <si>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</si>
  <si>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</si>
  <si>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</si>
  <si>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</si>
  <si>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</si>
  <si>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</si>
  <si>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</si>
  <si>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</si>
  <si>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</si>
  <si>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</si>
  <si>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</si>
  <si>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</si>
  <si>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</si>
  <si>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</si>
  <si>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</si>
  <si>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</si>
  <si>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</si>
  <si>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</si>
  <si>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</si>
  <si>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</si>
  <si>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</si>
  <si>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</si>
  <si>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</si>
  <si>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</si>
  <si>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</si>
  <si>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</si>
  <si>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</si>
  <si>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</si>
  <si>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</si>
  <si>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</si>
  <si>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</si>
  <si>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</si>
  <si>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</si>
  <si>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</si>
  <si>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</si>
  <si>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</si>
  <si>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</si>
  <si>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</si>
  <si>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</si>
  <si>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</si>
  <si>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</si>
  <si>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</si>
  <si>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</si>
  <si>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</si>
  <si>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</si>
  <si>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</si>
  <si>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</si>
  <si>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</si>
  <si>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</si>
  <si>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</si>
  <si>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</si>
  <si>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</si>
  <si>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</si>
  <si>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</si>
  <si>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</si>
  <si>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</si>
  <si>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</si>
  <si>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</si>
  <si>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</si>
  <si>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</si>
  <si>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</si>
  <si>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</si>
  <si>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</si>
  <si>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</si>
  <si>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</si>
  <si>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</si>
  <si>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</si>
  <si>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</si>
  <si>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</si>
  <si>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</si>
  <si>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</si>
  <si>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</si>
  <si>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</si>
  <si>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</si>
  <si>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</si>
  <si>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</si>
  <si>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</si>
  <si>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</si>
  <si>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</si>
  <si>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</si>
  <si>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</si>
  <si>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</si>
  <si>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</si>
  <si>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</si>
  <si>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</si>
  <si>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</si>
  <si>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</si>
  <si>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</si>
  <si>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</si>
  <si>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</si>
  <si>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</si>
  <si>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</si>
  <si>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</si>
  <si>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</si>
  <si>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</si>
  <si>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</si>
  <si>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</si>
  <si>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</si>
  <si>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</si>
  <si>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</si>
  <si>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</si>
  <si>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</si>
  <si>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</si>
  <si>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</si>
  <si>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</si>
  <si>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</si>
  <si>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</si>
  <si>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</si>
  <si>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</si>
  <si>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</si>
  <si>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</si>
  <si>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</si>
  <si>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</si>
  <si>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</si>
  <si>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</si>
  <si>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</si>
  <si>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</si>
  <si>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</si>
  <si>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</si>
  <si>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</si>
  <si>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</si>
  <si>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</si>
  <si>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</si>
  <si>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</si>
  <si>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</si>
  <si>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</si>
  <si>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</si>
  <si>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</si>
  <si>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</si>
  <si>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</si>
  <si>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</si>
  <si>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</si>
  <si>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</si>
  <si>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</si>
  <si>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</si>
  <si>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</si>
  <si>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</si>
  <si>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</si>
  <si>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</si>
  <si>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</si>
  <si>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</si>
  <si>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</si>
  <si>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</si>
  <si>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</si>
  <si>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</si>
  <si>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</si>
  <si>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</si>
  <si>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</si>
  <si>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</si>
  <si>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</si>
  <si>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</si>
  <si>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</si>
  <si>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</si>
  <si>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</si>
  <si>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</si>
  <si>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</si>
  <si>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</si>
  <si>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</si>
  <si>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</si>
  <si>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</si>
  <si>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</si>
  <si>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</si>
  <si>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</si>
  <si>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</si>
  <si>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</si>
  <si>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</si>
  <si>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</si>
  <si>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</si>
  <si>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</si>
  <si>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</si>
  <si>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</si>
  <si>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</si>
  <si>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</si>
  <si>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</si>
  <si>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</si>
  <si>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</si>
  <si>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</si>
  <si>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</si>
  <si>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</si>
  <si>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</si>
  <si>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</si>
  <si>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</si>
  <si>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</si>
  <si>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</si>
  <si>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</si>
  <si>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</si>
  <si>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</si>
  <si>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</si>
  <si>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</si>
  <si>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</si>
  <si>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</si>
  <si>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</si>
  <si>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</si>
  <si>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</si>
  <si>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</si>
  <si>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</si>
  <si>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</si>
  <si>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</si>
  <si>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</si>
  <si>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</si>
  <si>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</si>
  <si>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</si>
  <si>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</si>
  <si>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</si>
  <si>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</si>
  <si>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</si>
  <si>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</si>
  <si>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</si>
  <si>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</si>
  <si>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</si>
  <si>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</si>
  <si>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</si>
  <si>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</si>
  <si>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</si>
  <si>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</si>
  <si>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</si>
  <si>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</si>
  <si>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</si>
  <si>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</si>
  <si>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</si>
  <si>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</si>
  <si>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</si>
  <si>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</si>
  <si>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</si>
  <si>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</si>
  <si>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</si>
  <si>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</si>
  <si>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</si>
  <si>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</si>
  <si>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</si>
  <si>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</si>
  <si>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</si>
  <si>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</si>
  <si>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</si>
  <si>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</si>
  <si>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</si>
  <si>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</si>
  <si>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</si>
  <si>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</si>
  <si>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</si>
  <si>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</si>
  <si>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</si>
  <si>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</si>
  <si>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</si>
  <si>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</si>
  <si>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</si>
  <si>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</si>
  <si>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</si>
  <si>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</si>
  <si>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</si>
  <si>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</si>
  <si>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</si>
  <si>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</si>
  <si>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</si>
  <si>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</si>
  <si>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</si>
  <si>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</si>
  <si>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</si>
  <si>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</si>
  <si>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</si>
  <si>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</si>
  <si>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</si>
  <si>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</si>
  <si>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</si>
  <si>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</si>
  <si>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</si>
  <si>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</si>
  <si>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</si>
  <si>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</si>
  <si>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</si>
  <si>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</si>
  <si>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</si>
  <si>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</si>
  <si>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</si>
  <si>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</si>
  <si>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</si>
  <si>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</si>
  <si>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</si>
  <si>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</si>
  <si>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</si>
  <si>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</si>
  <si>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</si>
  <si>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</si>
  <si>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</si>
  <si>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</si>
  <si>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</si>
  <si>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</si>
  <si>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</si>
  <si>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</si>
  <si>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</si>
  <si>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</si>
  <si>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</si>
  <si>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</si>
  <si>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</si>
  <si>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</si>
  <si>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</si>
  <si>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</si>
  <si>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</si>
  <si>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</si>
  <si>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</si>
  <si>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</si>
  <si>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</si>
  <si>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</si>
  <si>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</si>
  <si>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</si>
  <si>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</si>
  <si>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</si>
  <si>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</si>
  <si>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</si>
  <si>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</si>
  <si>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</si>
  <si>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</si>
  <si>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</si>
  <si>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</si>
  <si>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</si>
  <si>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</si>
  <si>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</si>
  <si>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</si>
  <si>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</si>
  <si>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</si>
  <si>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</si>
  <si>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</si>
  <si>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</si>
  <si>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</si>
  <si>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</si>
  <si>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</si>
  <si>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</si>
  <si>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</si>
  <si>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</si>
  <si>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</si>
  <si>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</si>
  <si>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</si>
  <si>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</si>
  <si>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</si>
  <si>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</si>
  <si>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</si>
  <si>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</si>
  <si>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</si>
  <si>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</si>
  <si>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</si>
  <si>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</si>
  <si>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</si>
  <si>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</si>
  <si>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</si>
  <si>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</si>
  <si>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</si>
  <si>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</si>
  <si>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</si>
  <si>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</si>
  <si>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</si>
  <si>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</si>
  <si>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</si>
  <si>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</si>
  <si>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</si>
  <si>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</si>
  <si>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</si>
  <si>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</si>
  <si>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</si>
  <si>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</si>
  <si>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</si>
  <si>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</si>
  <si>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</si>
  <si>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</si>
  <si>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</si>
  <si>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</si>
  <si>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</si>
  <si>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</si>
  <si>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</si>
  <si>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</si>
  <si>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</si>
  <si>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</si>
  <si>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</si>
  <si>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</si>
  <si>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</si>
  <si>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</si>
  <si>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</si>
  <si>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</si>
  <si>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</si>
  <si>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</si>
  <si>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</si>
  <si>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</si>
  <si>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</si>
  <si>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</si>
  <si>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</si>
  <si>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</si>
  <si>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</si>
  <si>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</si>
  <si>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</si>
  <si>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</si>
  <si>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</si>
  <si>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</si>
  <si>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</si>
  <si>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</si>
  <si>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</si>
  <si>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</si>
  <si>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</si>
  <si>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</si>
  <si>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</si>
  <si>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</si>
  <si>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</si>
  <si>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</si>
  <si>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</si>
  <si>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</si>
  <si>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</si>
  <si>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</si>
  <si>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</si>
  <si>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</si>
  <si>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</si>
  <si>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</si>
  <si>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</si>
  <si>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</si>
  <si>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</si>
  <si>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</si>
  <si>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</si>
  <si>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</si>
  <si>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</si>
  <si>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</si>
  <si>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</si>
  <si>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</si>
  <si>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</si>
  <si>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</si>
  <si>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</si>
  <si>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</si>
  <si>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</si>
  <si>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</si>
  <si>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</si>
  <si>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</si>
  <si>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</si>
  <si>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</si>
  <si>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</si>
  <si>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</si>
  <si>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</si>
  <si>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</si>
  <si>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</si>
  <si>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</si>
  <si>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</si>
  <si>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</si>
  <si>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</si>
  <si>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</si>
  <si>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</si>
  <si>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</si>
  <si>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</si>
  <si>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</si>
  <si>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</si>
  <si>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</si>
  <si>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</si>
  <si>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</si>
  <si>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</si>
  <si>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</si>
  <si>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</si>
  <si>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</si>
  <si>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</si>
  <si>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</si>
  <si>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</si>
  <si>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</si>
  <si>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</si>
  <si>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</si>
  <si>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</si>
  <si>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</si>
  <si>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</si>
  <si>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</si>
  <si>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</si>
  <si>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</si>
  <si>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</si>
  <si>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</si>
  <si>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</si>
  <si>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</si>
  <si>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</si>
  <si>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</si>
  <si>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</si>
  <si>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</si>
  <si>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</si>
  <si>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</si>
  <si>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</si>
  <si>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</si>
  <si>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</si>
  <si>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</si>
  <si>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</si>
  <si>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</si>
  <si>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</si>
  <si>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</si>
  <si>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</si>
  <si>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</si>
  <si>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</si>
  <si>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</si>
  <si>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</si>
  <si>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</si>
  <si>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</si>
  <si>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</si>
  <si>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</si>
  <si>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</si>
  <si>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</si>
  <si>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</si>
  <si>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</si>
  <si>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</si>
  <si>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</si>
  <si>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</si>
  <si>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</si>
  <si>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</si>
  <si>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</si>
  <si>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</si>
  <si>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</si>
  <si>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</si>
  <si>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</si>
  <si>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</si>
  <si>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</si>
  <si>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</si>
  <si>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</si>
  <si>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</si>
  <si>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</si>
  <si>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</si>
  <si>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</si>
  <si>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</si>
  <si>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</si>
  <si>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</si>
  <si>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</si>
  <si>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</si>
  <si>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</si>
  <si>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</si>
  <si>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</si>
  <si>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</si>
  <si>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</si>
  <si>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</si>
  <si>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</si>
  <si>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</si>
  <si>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</si>
  <si>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</si>
  <si>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</si>
  <si>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</si>
  <si>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</si>
  <si>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</si>
  <si>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</si>
  <si>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</si>
  <si>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</si>
  <si>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</si>
  <si>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</si>
  <si>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</si>
  <si>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</si>
  <si>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</si>
  <si>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</si>
  <si>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</si>
  <si>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</si>
  <si>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</si>
  <si>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</si>
  <si>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</si>
  <si>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</si>
  <si>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</si>
  <si>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</si>
  <si>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</si>
  <si>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</si>
  <si>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</si>
  <si>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</si>
  <si>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</si>
  <si>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</si>
  <si>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</si>
  <si>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</si>
  <si>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</si>
  <si>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</si>
  <si>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</si>
  <si>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</si>
  <si>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</si>
  <si>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</si>
  <si>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</si>
  <si>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</si>
  <si>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</si>
  <si>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</si>
  <si>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</si>
  <si>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</si>
  <si>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</si>
  <si>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</si>
  <si>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</si>
  <si>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</si>
  <si>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</si>
  <si>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</si>
  <si>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</si>
  <si>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</si>
  <si>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</si>
  <si>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</si>
  <si>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</si>
  <si>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</si>
  <si>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</si>
  <si>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</si>
  <si>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</si>
  <si>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</si>
  <si>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</si>
  <si>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</si>
  <si>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</si>
  <si>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</si>
  <si>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</si>
  <si>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</si>
  <si>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</si>
  <si>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</si>
  <si>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</si>
  <si>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</si>
  <si>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</si>
  <si>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</si>
  <si>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</si>
  <si>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</si>
  <si>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</si>
  <si>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</si>
  <si>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</si>
  <si>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</si>
  <si>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</si>
  <si>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</si>
  <si>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</si>
  <si>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</si>
  <si>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</si>
  <si>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</si>
  <si>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</si>
  <si>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</si>
  <si>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</si>
  <si>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</si>
  <si>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</si>
  <si>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</si>
  <si>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</si>
  <si>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</si>
  <si>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</si>
  <si>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</si>
  <si>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</si>
  <si>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</si>
  <si>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</si>
  <si>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</si>
  <si>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</si>
  <si>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</si>
  <si>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</si>
  <si>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</si>
  <si>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</si>
  <si>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</si>
  <si>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</si>
  <si>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</si>
  <si>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</si>
  <si>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</si>
  <si>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</si>
  <si>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</si>
  <si>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</si>
  <si>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</si>
  <si>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</si>
  <si>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</si>
  <si>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</si>
  <si>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</si>
  <si>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</si>
  <si>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</si>
  <si>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</si>
  <si>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</si>
  <si>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</si>
  <si>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</si>
  <si>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</si>
  <si>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</si>
  <si>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</si>
  <si>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</si>
  <si>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</si>
  <si>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</si>
  <si>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</si>
  <si>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</si>
  <si>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</si>
  <si>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</si>
  <si>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</si>
  <si>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</si>
  <si>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</si>
  <si>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</si>
  <si>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</si>
  <si>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</si>
  <si>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</si>
  <si>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</si>
  <si>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</si>
  <si>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</si>
  <si>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</si>
  <si>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</si>
  <si>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</si>
  <si>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</si>
  <si>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</si>
  <si>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</si>
  <si>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</si>
  <si>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</si>
  <si>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</si>
  <si>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</si>
  <si>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</si>
  <si>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</si>
  <si>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</si>
  <si>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</si>
  <si>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</si>
  <si>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</si>
  <si>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</si>
  <si>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</si>
  <si>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</si>
  <si>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</si>
  <si>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</si>
  <si>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</si>
  <si>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</si>
  <si>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</si>
  <si>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</si>
  <si>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</si>
  <si>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</si>
  <si>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</si>
  <si>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</si>
  <si>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</si>
  <si>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</si>
  <si>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</si>
  <si>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</si>
  <si>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</si>
  <si>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</si>
  <si>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</si>
  <si>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</si>
  <si>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</si>
  <si>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</si>
  <si>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</si>
  <si>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</si>
  <si>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</si>
  <si>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</si>
  <si>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</si>
  <si>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</si>
  <si>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</si>
  <si>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</si>
  <si>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</si>
  <si>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</si>
  <si>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</si>
  <si>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</si>
  <si>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</si>
  <si>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</si>
  <si>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</si>
  <si>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</si>
  <si>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</si>
  <si>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</si>
  <si>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</si>
  <si>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</si>
  <si>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</si>
  <si>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</si>
  <si>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</si>
  <si>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</si>
  <si>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</si>
  <si>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</si>
  <si>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</si>
  <si>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</si>
  <si>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</si>
  <si>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</si>
  <si>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</si>
  <si>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</si>
  <si>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</si>
  <si>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</si>
  <si>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</si>
  <si>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</si>
  <si>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</si>
  <si>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</si>
  <si>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</si>
  <si>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</si>
  <si>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</si>
  <si>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</si>
  <si>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</si>
  <si>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</si>
  <si>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</si>
  <si>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</si>
  <si>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</si>
  <si>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</si>
  <si>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</si>
  <si>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</si>
  <si>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</si>
  <si>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</si>
  <si>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</si>
  <si>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</si>
  <si>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</si>
  <si>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</si>
  <si>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</si>
  <si>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</si>
  <si>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</si>
  <si>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</si>
  <si>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</si>
  <si>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</si>
  <si>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</si>
  <si>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</si>
  <si>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</si>
  <si>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</si>
  <si>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</si>
  <si>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</si>
  <si>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</si>
  <si>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</si>
  <si>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</si>
  <si>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</si>
  <si>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</si>
  <si>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</si>
  <si>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</si>
  <si>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</si>
  <si>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</si>
  <si>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</si>
  <si>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</si>
  <si>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</si>
  <si>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</si>
  <si>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</si>
  <si>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</si>
  <si>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</si>
  <si>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</si>
  <si>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</si>
  <si>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</si>
  <si>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</si>
  <si>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</si>
  <si>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</si>
  <si>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</si>
  <si>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</si>
  <si>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</si>
  <si>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</si>
  <si>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</si>
  <si>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</si>
  <si>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</si>
  <si>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</si>
  <si>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</si>
  <si>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</si>
  <si>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</si>
  <si>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</si>
  <si>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</si>
  <si>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</si>
  <si>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</si>
  <si>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</si>
  <si>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</si>
  <si>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</si>
  <si>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</si>
  <si>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</si>
  <si>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</si>
  <si>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</si>
  <si>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</si>
  <si>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</si>
  <si>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</si>
  <si>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</si>
  <si>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</si>
  <si>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</si>
  <si>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</si>
  <si>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</si>
  <si>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</si>
  <si>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</si>
  <si>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</si>
  <si>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</si>
  <si>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</si>
  <si>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</si>
  <si>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</si>
  <si>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</si>
  <si>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</si>
  <si>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</si>
  <si>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</si>
  <si>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</si>
  <si>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</si>
  <si>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</si>
  <si>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</si>
  <si>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</si>
  <si>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</si>
  <si>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</si>
  <si>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</si>
  <si>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</si>
  <si>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</si>
  <si>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</si>
  <si>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</si>
  <si>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</si>
  <si>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</si>
  <si>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</si>
  <si>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</si>
  <si>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</si>
  <si>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</si>
  <si>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</si>
  <si>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</si>
  <si>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</si>
  <si>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</si>
  <si>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</si>
  <si>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</si>
  <si>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</si>
  <si>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</si>
  <si>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</si>
  <si>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</si>
  <si>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</si>
  <si>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</si>
  <si>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</si>
  <si>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</si>
  <si>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</si>
  <si>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</si>
  <si>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</si>
  <si>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</si>
  <si>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</si>
  <si>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</si>
  <si>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</si>
  <si>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</si>
  <si>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</si>
  <si>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</si>
  <si>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</si>
  <si>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</si>
  <si>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</si>
  <si>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</si>
  <si>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</si>
  <si>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</si>
  <si>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</si>
  <si>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</si>
  <si>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</si>
  <si>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</si>
  <si>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</si>
  <si>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</si>
  <si>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</si>
  <si>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</si>
  <si>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</si>
  <si>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</si>
  <si>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</si>
  <si>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</si>
  <si>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</si>
  <si>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</si>
  <si>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</si>
  <si>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</si>
  <si>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</si>
  <si>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</si>
  <si>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</si>
  <si>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</si>
  <si>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</si>
  <si>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</si>
  <si>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</si>
  <si>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</si>
  <si>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</si>
  <si>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</si>
  <si>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</si>
  <si>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</si>
  <si>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</si>
  <si>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</si>
  <si>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</si>
  <si>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</si>
  <si>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</si>
  <si>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</si>
  <si>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</si>
  <si>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</si>
  <si>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</si>
  <si>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</si>
  <si>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</si>
  <si>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</si>
  <si>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</si>
  <si>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</si>
  <si>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</si>
  <si>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</si>
  <si>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</si>
  <si>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</si>
  <si>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</si>
  <si>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</si>
  <si>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</si>
  <si>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</si>
  <si>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</si>
  <si>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</si>
  <si>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</si>
  <si>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</si>
  <si>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</si>
  <si>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</si>
  <si>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</si>
  <si>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</si>
  <si>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</si>
  <si>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</si>
  <si>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</si>
  <si>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</si>
  <si>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</si>
  <si>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</si>
  <si>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</si>
  <si>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</si>
  <si>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</si>
  <si>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</si>
  <si>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</si>
  <si>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</si>
  <si>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</si>
  <si>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</si>
  <si>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</si>
  <si>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</si>
  <si>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</si>
  <si>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</si>
  <si>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</si>
  <si>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</si>
  <si>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</si>
  <si>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</si>
  <si>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</si>
  <si>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</si>
  <si>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</si>
  <si>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</si>
  <si>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</si>
  <si>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</si>
  <si>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</si>
  <si>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</si>
  <si>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</si>
  <si>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</si>
  <si>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</si>
  <si>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</si>
  <si>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</si>
  <si>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</si>
  <si>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</si>
  <si>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</si>
  <si>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</si>
  <si>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</si>
  <si>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</si>
  <si>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</si>
  <si>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</si>
  <si>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</si>
  <si>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</si>
  <si>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</si>
  <si>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</si>
  <si>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</si>
  <si>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</si>
  <si>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</si>
  <si>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</si>
  <si>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</si>
  <si>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</si>
  <si>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</si>
  <si>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</si>
  <si>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</si>
  <si>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</si>
  <si>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</si>
  <si>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</si>
  <si>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</si>
  <si>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</si>
  <si>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</si>
  <si>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</si>
  <si>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</si>
  <si>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</si>
  <si>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</si>
  <si>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</si>
  <si>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</si>
  <si>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</si>
  <si>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</si>
  <si>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</si>
  <si>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</si>
  <si>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</si>
  <si>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</si>
  <si>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</si>
  <si>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</si>
  <si>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</si>
  <si>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</si>
  <si>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</si>
  <si>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</si>
  <si>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</si>
  <si>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</si>
  <si>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</si>
  <si>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</si>
  <si>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</si>
  <si>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</si>
  <si>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</si>
  <si>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</si>
  <si>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</si>
  <si>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</si>
  <si>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</si>
  <si>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</si>
  <si>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</si>
  <si>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</si>
  <si>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</si>
  <si>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</si>
  <si>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</si>
  <si>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</si>
  <si>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</si>
  <si>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</si>
  <si>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</si>
  <si>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</si>
  <si>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</si>
  <si>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</si>
  <si>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</si>
  <si>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</si>
  <si>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</si>
  <si>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</si>
  <si>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</si>
  <si>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</si>
  <si>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</si>
  <si>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</si>
  <si>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</si>
  <si>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</si>
  <si>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</si>
  <si>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</si>
  <si>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</si>
  <si>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</si>
  <si>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</si>
  <si>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</si>
  <si>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</si>
  <si>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</si>
  <si>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</si>
  <si>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</si>
  <si>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</si>
  <si>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</si>
  <si>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</si>
  <si>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</si>
  <si>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</si>
  <si>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</si>
  <si>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</si>
  <si>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</si>
  <si>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</si>
  <si>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</si>
  <si>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</si>
  <si>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</si>
  <si>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</si>
  <si>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</si>
  <si>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</si>
  <si>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</si>
  <si>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</si>
  <si>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</si>
  <si>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</si>
  <si>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</si>
  <si>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</si>
  <si>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</si>
  <si>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</si>
  <si>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</si>
  <si>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</si>
  <si>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</si>
  <si>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</si>
  <si>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</si>
  <si>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</si>
  <si>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</si>
  <si>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</si>
  <si>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</si>
  <si>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</si>
  <si>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</si>
  <si>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</si>
  <si>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</si>
  <si>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</si>
  <si>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</si>
  <si>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</si>
  <si>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</si>
  <si>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</si>
  <si>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</si>
  <si>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</si>
  <si>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</si>
  <si>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</si>
  <si>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</si>
  <si>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</si>
  <si>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</si>
  <si>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</si>
  <si>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</si>
  <si>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</si>
  <si>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</si>
  <si>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</si>
  <si>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</si>
  <si>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</si>
  <si>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</si>
  <si>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</si>
  <si>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</si>
  <si>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</si>
  <si>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</si>
  <si>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</si>
  <si>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</si>
  <si>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</si>
  <si>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</si>
  <si>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</si>
  <si>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</si>
  <si>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</si>
  <si>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</si>
  <si>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</si>
  <si>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</si>
  <si>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</si>
  <si>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</si>
  <si>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</si>
  <si>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</si>
  <si>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</si>
  <si>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</si>
  <si>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</si>
  <si>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</si>
  <si>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</si>
  <si>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</si>
  <si>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</si>
  <si>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</si>
  <si>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</si>
  <si>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</si>
  <si>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</si>
  <si>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</si>
  <si>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</si>
  <si>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</si>
  <si>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</si>
  <si>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</si>
  <si>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</si>
  <si>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</si>
  <si>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</si>
  <si>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</si>
  <si>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</si>
  <si>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</si>
  <si>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</si>
  <si>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</si>
  <si>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</si>
  <si>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</si>
  <si>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</si>
  <si>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</si>
  <si>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</si>
  <si>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</si>
  <si>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</si>
  <si>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</si>
  <si>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</si>
  <si>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</si>
  <si>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</si>
  <si>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</si>
  <si>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</si>
  <si>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</si>
  <si>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</si>
  <si>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</si>
  <si>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</si>
  <si>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</si>
  <si>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</si>
  <si>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</si>
  <si>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</si>
  <si>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</si>
  <si>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</si>
  <si>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</si>
  <si>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</si>
  <si>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</si>
  <si>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</si>
  <si>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</si>
  <si>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</si>
  <si>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</si>
  <si>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</si>
  <si>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</si>
  <si>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</si>
  <si>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</si>
  <si>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</si>
  <si>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</si>
  <si>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</si>
  <si>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</si>
  <si>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</si>
  <si>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</si>
  <si>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</si>
  <si>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</si>
  <si>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</si>
  <si>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</si>
  <si>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</si>
  <si>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</si>
  <si>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</si>
  <si>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</si>
  <si>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</si>
  <si>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</si>
  <si>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</si>
  <si>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</si>
  <si>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</si>
  <si>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</si>
  <si>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</si>
  <si>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</si>
  <si>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</si>
  <si>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</si>
  <si>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</si>
  <si>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</si>
  <si>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</si>
  <si>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</si>
  <si>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</si>
  <si>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</si>
  <si>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</si>
  <si>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</si>
  <si>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</si>
  <si>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</si>
  <si>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</si>
  <si>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</si>
  <si>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</si>
  <si>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</si>
  <si>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</si>
  <si>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</si>
  <si>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</si>
  <si>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</si>
  <si>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</si>
  <si>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</si>
  <si>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</si>
  <si>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</si>
  <si>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</si>
  <si>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</si>
  <si>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</si>
  <si>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</si>
  <si>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</si>
  <si>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</si>
  <si>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</si>
  <si>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</si>
  <si>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</si>
  <si>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</si>
  <si>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</si>
  <si>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</si>
  <si>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</si>
  <si>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</si>
  <si>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</si>
  <si>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</si>
  <si>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</si>
  <si>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</si>
  <si>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</si>
  <si>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</si>
  <si>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</si>
  <si>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</si>
  <si>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</si>
  <si>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</si>
  <si>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</si>
  <si>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</si>
  <si>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</si>
  <si>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</si>
  <si>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</si>
  <si>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</si>
  <si>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</si>
  <si>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</si>
  <si>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</si>
  <si>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</si>
  <si>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</si>
  <si>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</si>
  <si>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</si>
  <si>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</si>
  <si>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</si>
  <si>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</si>
  <si>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</si>
  <si>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</si>
  <si>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</si>
  <si>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</si>
  <si>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</si>
  <si>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</si>
  <si>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</si>
  <si>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</si>
  <si>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</si>
  <si>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</si>
  <si>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</si>
  <si>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</si>
  <si>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</si>
  <si>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</si>
  <si>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</si>
  <si>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</si>
  <si>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</si>
  <si>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</si>
  <si>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</si>
  <si>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</si>
  <si>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</si>
  <si>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</si>
  <si>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</si>
  <si>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</si>
  <si>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</si>
  <si>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</si>
  <si>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</si>
  <si>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</si>
  <si>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</si>
  <si>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</si>
  <si>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</si>
  <si>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</si>
  <si>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</si>
  <si>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</si>
  <si>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</si>
  <si>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</si>
  <si>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</si>
  <si>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</si>
  <si>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</si>
  <si>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</si>
  <si>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</si>
  <si>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</si>
  <si>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</si>
  <si>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</si>
  <si>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</si>
  <si>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</si>
  <si>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</si>
  <si>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</si>
  <si>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</si>
  <si>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</si>
  <si>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</si>
  <si>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</si>
  <si>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</si>
  <si>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</si>
  <si>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</si>
  <si>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</si>
  <si>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</si>
  <si>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</si>
  <si>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</si>
  <si>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</si>
  <si>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</si>
  <si>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</si>
  <si>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</si>
  <si>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</si>
  <si>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</si>
  <si>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</si>
  <si>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</si>
  <si>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</si>
  <si>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</si>
  <si>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</si>
  <si>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</si>
  <si>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</si>
  <si>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</si>
  <si>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</si>
  <si>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</si>
  <si>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</si>
  <si>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</si>
  <si>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</si>
  <si>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</si>
  <si>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</si>
  <si>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</si>
  <si>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</si>
  <si>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</si>
  <si>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</si>
  <si>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</si>
  <si>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</si>
  <si>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</si>
  <si>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</si>
  <si>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</si>
  <si>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</si>
  <si>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</si>
  <si>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</si>
  <si>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</si>
  <si>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</si>
  <si>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</si>
  <si>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</si>
  <si>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</si>
  <si>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</si>
  <si>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</si>
  <si>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</si>
  <si>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</si>
  <si>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</si>
  <si>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</si>
  <si>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</si>
  <si>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</si>
  <si>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</si>
  <si>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</si>
  <si>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</si>
  <si>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</si>
  <si>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</si>
  <si>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</si>
  <si>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</si>
  <si>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</si>
  <si>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</si>
  <si>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</si>
  <si>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</si>
  <si>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</si>
  <si>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</si>
  <si>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</si>
  <si>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</si>
  <si>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</si>
  <si>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</si>
  <si>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</si>
  <si>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</si>
  <si>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</si>
  <si>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</si>
  <si>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</si>
  <si>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</si>
  <si>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</si>
  <si>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</si>
  <si>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</si>
  <si>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</si>
  <si>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</si>
  <si>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</si>
  <si>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</si>
  <si>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</si>
  <si>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</si>
  <si>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</si>
  <si>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</si>
  <si>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</si>
  <si>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</si>
  <si>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</si>
  <si>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</si>
  <si>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</si>
  <si>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</si>
  <si>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</si>
  <si>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</si>
  <si>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</si>
  <si>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</si>
  <si>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</si>
  <si>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</si>
  <si>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</si>
  <si>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</si>
  <si>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</si>
  <si>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</si>
  <si>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</si>
  <si>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</si>
  <si>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</si>
  <si>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</si>
  <si>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</si>
  <si>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</si>
  <si>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</si>
  <si>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</si>
  <si>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</si>
  <si>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</si>
  <si>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</si>
  <si>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</si>
  <si>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</si>
  <si>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</si>
  <si>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</si>
  <si>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</si>
  <si>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</si>
  <si>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</si>
  <si>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</si>
  <si>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</si>
  <si>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</si>
  <si>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</si>
  <si>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</si>
  <si>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</si>
  <si>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</si>
  <si>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</si>
  <si>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</si>
  <si>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</si>
  <si>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</si>
  <si>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</si>
  <si>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</si>
  <si>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</si>
  <si>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</si>
  <si>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</si>
  <si>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</si>
  <si>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</si>
  <si>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</si>
  <si>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</si>
  <si>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</si>
  <si>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</si>
  <si>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</si>
  <si>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</si>
  <si>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</si>
  <si>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</si>
  <si>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</si>
  <si>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</si>
  <si>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</si>
  <si>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</si>
  <si>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</si>
  <si>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</si>
  <si>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</si>
  <si>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</si>
  <si>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</si>
  <si>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</si>
  <si>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</si>
  <si>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</si>
  <si>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</si>
  <si>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</si>
  <si>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</si>
  <si>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</si>
  <si>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</si>
  <si>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</si>
  <si>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</si>
  <si>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</si>
  <si>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</si>
  <si>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</si>
  <si>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</si>
  <si>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</si>
  <si>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</si>
  <si>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</si>
  <si>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</si>
  <si>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</si>
  <si>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</si>
  <si>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</si>
  <si>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</si>
  <si>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</si>
  <si>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</si>
  <si>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</si>
  <si>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</si>
  <si>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</si>
  <si>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</si>
  <si>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</si>
  <si>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</si>
  <si>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</si>
  <si>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</si>
  <si>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</si>
  <si>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</si>
  <si>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</si>
  <si>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</si>
  <si>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</si>
  <si>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</si>
  <si>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</si>
  <si>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</si>
  <si>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</si>
  <si>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</si>
  <si>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</si>
  <si>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</si>
  <si>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</si>
  <si>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</si>
  <si>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</si>
  <si>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</si>
  <si>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</si>
  <si>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</si>
  <si>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</si>
  <si>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</si>
  <si>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</si>
  <si>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</si>
  <si>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</si>
  <si>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</si>
  <si>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</si>
  <si>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</si>
  <si>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</si>
  <si>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</si>
  <si>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</si>
  <si>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</si>
  <si>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</si>
  <si>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</si>
  <si>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</si>
  <si>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</si>
  <si>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</si>
  <si>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</si>
  <si>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</si>
  <si>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</si>
  <si>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</si>
  <si>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</si>
  <si>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</si>
  <si>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</si>
  <si>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</si>
  <si>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</si>
  <si>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</si>
  <si>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</si>
  <si>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</si>
  <si>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</si>
  <si>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</si>
  <si>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</si>
  <si>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</si>
  <si>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</si>
  <si>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</si>
  <si>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</si>
  <si>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</si>
  <si>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</si>
  <si>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</si>
  <si>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</si>
  <si>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</si>
  <si>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</si>
  <si>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</si>
  <si>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</si>
  <si>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</si>
  <si>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</si>
  <si>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</si>
  <si>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</si>
  <si>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</si>
  <si>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</si>
  <si>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</si>
  <si>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</si>
  <si>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</si>
  <si>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</si>
  <si>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</si>
  <si>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</si>
  <si>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</si>
  <si>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</si>
  <si>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</si>
  <si>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</si>
  <si>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</si>
  <si>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</si>
  <si>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</si>
  <si>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</si>
  <si>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</si>
  <si>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</si>
  <si>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</si>
  <si>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</si>
  <si>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</si>
  <si>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</si>
  <si>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</si>
  <si>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</si>
  <si>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</si>
  <si>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</si>
  <si>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</si>
  <si>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</si>
  <si>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</si>
  <si>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</si>
  <si>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</si>
  <si>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</si>
  <si>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</si>
  <si>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</si>
  <si>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</si>
  <si>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</si>
  <si>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</si>
  <si>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</si>
  <si>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</si>
  <si>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</si>
  <si>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</si>
  <si>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</si>
  <si>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</si>
  <si>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</si>
  <si>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</si>
  <si>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</si>
  <si>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</si>
  <si>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</si>
  <si>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</si>
  <si>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</si>
  <si>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</si>
  <si>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</si>
  <si>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</si>
  <si>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</si>
  <si>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</si>
  <si>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</si>
  <si>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</si>
  <si>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</si>
  <si>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</si>
  <si>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</si>
  <si>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</si>
  <si>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</si>
  <si>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</si>
  <si>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</si>
  <si>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</si>
  <si>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</si>
  <si>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</si>
  <si>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</si>
  <si>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</si>
  <si>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</si>
  <si>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</si>
  <si>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</si>
  <si>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</si>
  <si>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</si>
  <si>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</si>
  <si>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</si>
  <si>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</si>
  <si>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</si>
  <si>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</si>
  <si>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</si>
  <si>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</si>
  <si>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</si>
  <si>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</si>
  <si>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</si>
  <si>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</si>
  <si>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</si>
  <si>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</si>
  <si>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</si>
  <si>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</si>
  <si>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</si>
  <si>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</si>
  <si>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</si>
  <si>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</si>
  <si>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</si>
  <si>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</si>
  <si>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</si>
  <si>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</si>
  <si>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</si>
  <si>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</si>
  <si>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</si>
  <si>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</si>
  <si>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</si>
  <si>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</si>
  <si>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</si>
  <si>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</si>
  <si>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</si>
  <si>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</si>
  <si>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</si>
  <si>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</si>
  <si>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</si>
  <si>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</si>
  <si>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</si>
  <si>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</si>
  <si>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</si>
  <si>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</si>
  <si>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</si>
  <si>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</si>
  <si>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</si>
  <si>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</si>
  <si>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</si>
  <si>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</si>
  <si>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</si>
  <si>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</si>
  <si>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</si>
  <si>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</si>
  <si>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</si>
  <si>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</si>
  <si>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</si>
  <si>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</si>
  <si>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</si>
  <si>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</si>
  <si>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</si>
  <si>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</si>
  <si>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</si>
  <si>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</si>
  <si>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</si>
  <si>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</si>
  <si>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</si>
  <si>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</si>
  <si>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</si>
  <si>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</si>
  <si>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</si>
  <si>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</si>
  <si>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</si>
  <si>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</si>
  <si>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</si>
  <si>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</si>
  <si>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</si>
  <si>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</si>
  <si>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</si>
  <si>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</si>
  <si>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</si>
  <si>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</si>
  <si>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</si>
  <si>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</si>
  <si>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</si>
  <si>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</si>
  <si>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</si>
  <si>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</si>
  <si>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</si>
  <si>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</si>
  <si>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</si>
  <si>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</si>
  <si>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</si>
  <si>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</si>
  <si>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</si>
  <si>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</si>
  <si>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</si>
  <si>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</si>
  <si>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</si>
  <si>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</si>
  <si>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</si>
  <si>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</si>
  <si>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</si>
  <si>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</si>
  <si>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</si>
  <si>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</si>
  <si>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</si>
  <si>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</si>
  <si>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</si>
  <si>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</si>
  <si>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</si>
  <si>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</si>
  <si>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</si>
  <si>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</si>
  <si>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</si>
  <si>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</si>
  <si>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</si>
  <si>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</si>
  <si>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</si>
  <si>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</si>
  <si>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</si>
  <si>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</si>
  <si>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</si>
  <si>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</si>
  <si>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</si>
  <si>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</si>
  <si>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</si>
  <si>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</si>
  <si>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</si>
  <si>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</si>
  <si>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</si>
  <si>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</si>
  <si>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</si>
  <si>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</si>
  <si>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</si>
  <si>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</si>
  <si>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</si>
  <si>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</si>
  <si>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</si>
  <si>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</si>
  <si>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</si>
  <si>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</si>
  <si>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</si>
  <si>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</si>
  <si>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</si>
  <si>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</si>
  <si>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</si>
  <si>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</si>
  <si>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</si>
  <si>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</si>
  <si>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</si>
  <si>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</si>
  <si>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</si>
  <si>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</si>
  <si>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</si>
  <si>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</si>
  <si>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</si>
  <si>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</si>
  <si>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</si>
  <si>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</si>
  <si>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</si>
  <si>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</si>
  <si>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</si>
  <si>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</si>
  <si>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</si>
  <si>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</si>
  <si>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</si>
  <si>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</si>
  <si>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</si>
  <si>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</si>
  <si>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</si>
  <si>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</si>
  <si>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</si>
  <si>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</si>
  <si>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</si>
  <si>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</si>
  <si>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</si>
  <si>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</si>
  <si>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</si>
  <si>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</si>
  <si>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</si>
  <si>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</si>
  <si>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</si>
  <si>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</si>
  <si>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</si>
  <si>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</si>
  <si>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</si>
  <si>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</si>
  <si>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</si>
  <si>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</si>
  <si>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</si>
  <si>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</si>
  <si>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</si>
  <si>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</si>
  <si>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</si>
  <si>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</si>
  <si>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</si>
  <si>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</si>
  <si>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</si>
  <si>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</si>
  <si>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</si>
  <si>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</si>
  <si>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</si>
  <si>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</si>
  <si>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</si>
  <si>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</si>
  <si>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</si>
  <si>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</si>
  <si>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</si>
  <si>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</si>
  <si>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</si>
  <si>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</si>
  <si>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</si>
  <si>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</si>
  <si>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</si>
  <si>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</si>
  <si>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</si>
  <si>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</si>
  <si>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</si>
  <si>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</si>
  <si>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</si>
  <si>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</si>
  <si>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</si>
  <si>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</si>
  <si>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</si>
  <si>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</si>
  <si>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</si>
  <si>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</si>
  <si>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</si>
  <si>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</si>
  <si>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</si>
  <si>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</si>
  <si>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</si>
  <si>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</si>
  <si>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</si>
  <si>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</si>
  <si>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</si>
  <si>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</si>
  <si>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</si>
  <si>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</si>
  <si>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</si>
  <si>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</si>
  <si>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</si>
  <si>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</si>
  <si>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</si>
  <si>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</si>
  <si>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</si>
  <si>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</si>
  <si>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</si>
  <si>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</si>
  <si>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</si>
  <si>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</si>
  <si>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</si>
  <si>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</si>
  <si>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</si>
  <si>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</si>
  <si>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</si>
  <si>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</si>
  <si>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</si>
  <si>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</si>
  <si>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</si>
  <si>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</si>
  <si>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</si>
  <si>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</si>
  <si>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</si>
  <si>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</si>
  <si>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</si>
  <si>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</si>
  <si>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</si>
  <si>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</si>
  <si>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</si>
  <si>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</si>
  <si>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</si>
  <si>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</si>
  <si>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</si>
  <si>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</si>
  <si>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</si>
  <si>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</si>
  <si>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</si>
  <si>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</si>
  <si>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</si>
  <si>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</si>
  <si>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</si>
  <si>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</si>
  <si>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</si>
  <si>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</si>
  <si>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</si>
  <si>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</si>
  <si>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</si>
  <si>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</si>
  <si>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</si>
  <si>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</si>
  <si>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</si>
  <si>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</si>
  <si>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</si>
  <si>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</si>
  <si>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</si>
  <si>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</si>
  <si>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</si>
  <si>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</si>
  <si>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</si>
  <si>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</si>
  <si>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</si>
  <si>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</si>
  <si>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</si>
  <si>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</si>
  <si>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</si>
  <si>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</si>
  <si>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</si>
  <si>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</si>
  <si>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</si>
  <si>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</si>
  <si>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</si>
  <si>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</si>
  <si>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</si>
  <si>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</si>
  <si>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</si>
  <si>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</si>
  <si>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</si>
  <si>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</si>
  <si>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</si>
  <si>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</si>
  <si>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</si>
  <si>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</si>
  <si>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</si>
  <si>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</si>
  <si>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</si>
  <si>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</si>
  <si>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</si>
  <si>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</si>
  <si>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</si>
  <si>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</si>
  <si>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</si>
  <si>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</si>
  <si>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</si>
  <si>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</si>
  <si>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</si>
  <si>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</si>
  <si>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</si>
  <si>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</si>
  <si>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</si>
  <si>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</si>
  <si>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</si>
  <si>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</si>
  <si>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</si>
  <si>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</si>
  <si>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</si>
  <si>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</si>
  <si>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</si>
  <si>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</si>
  <si>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</si>
  <si>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</si>
  <si>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</si>
  <si>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</si>
  <si>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</si>
  <si>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</si>
  <si>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</si>
  <si>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</si>
  <si>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</si>
  <si>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</si>
  <si>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</si>
  <si>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</si>
  <si>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</si>
  <si>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</si>
  <si>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</si>
  <si>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</si>
  <si>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</si>
  <si>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</si>
  <si>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</si>
  <si>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</si>
  <si>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</si>
  <si>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</si>
  <si>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</si>
  <si>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</si>
  <si>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</si>
  <si>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</si>
  <si>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</si>
  <si>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</si>
  <si>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</si>
  <si>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</si>
  <si>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</si>
  <si>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</si>
  <si>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</si>
  <si>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</si>
  <si>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</si>
  <si>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</si>
  <si>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</si>
  <si>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</si>
  <si>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</si>
  <si>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</si>
  <si>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</si>
  <si>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</si>
  <si>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</si>
  <si>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</si>
  <si>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</si>
  <si>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</si>
  <si>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</si>
  <si>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</si>
  <si>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</si>
  <si>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</si>
  <si>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</si>
  <si>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</si>
  <si>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</si>
  <si>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</si>
  <si>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</si>
  <si>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</si>
  <si>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</si>
  <si>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</si>
  <si>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</si>
  <si>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</si>
  <si>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</si>
  <si>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</si>
  <si>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</si>
  <si>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</si>
  <si>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</si>
  <si>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</si>
  <si>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</si>
  <si>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</si>
  <si>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</si>
  <si>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</si>
  <si>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</si>
  <si>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</si>
  <si>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</si>
  <si>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</si>
  <si>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</si>
  <si>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</si>
  <si>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</si>
  <si>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</si>
  <si>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</si>
  <si>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</si>
  <si>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</si>
  <si>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</si>
  <si>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</si>
  <si>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</si>
  <si>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</si>
  <si>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</si>
  <si>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</si>
  <si>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</si>
  <si>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</si>
  <si>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</si>
  <si>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</si>
  <si>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</si>
  <si>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</si>
  <si>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</si>
  <si>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</si>
  <si>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</si>
  <si>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</si>
  <si>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</si>
  <si>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</si>
  <si>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</si>
  <si>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</si>
  <si>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</si>
  <si>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</si>
  <si>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</si>
  <si>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</si>
  <si>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</si>
  <si>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</si>
  <si>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</si>
  <si>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</si>
  <si>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</si>
  <si>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</si>
  <si>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</si>
  <si>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</si>
  <si>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</si>
  <si>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</si>
  <si>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</si>
  <si>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</si>
  <si>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</si>
  <si>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</si>
  <si>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</si>
  <si>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</si>
  <si>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</si>
  <si>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</si>
  <si>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</si>
  <si>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</si>
  <si>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</si>
  <si>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</si>
  <si>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</si>
  <si>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</si>
  <si>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</si>
  <si>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</si>
  <si>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</si>
  <si>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</si>
  <si>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</si>
  <si>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</si>
  <si>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</si>
  <si>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</si>
  <si>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</si>
  <si>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</si>
  <si>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</si>
  <si>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</si>
  <si>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</si>
  <si>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</si>
  <si>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</si>
  <si>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</si>
  <si>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</si>
  <si>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</si>
  <si>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</si>
  <si>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</si>
  <si>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</si>
  <si>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</si>
  <si>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</si>
  <si>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</si>
  <si>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</si>
  <si>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</si>
  <si>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</si>
  <si>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</si>
  <si>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</si>
  <si>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</si>
  <si>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</si>
  <si>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</si>
  <si>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</si>
  <si>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</si>
  <si>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</si>
  <si>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</si>
  <si>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</si>
  <si>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</si>
  <si>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</si>
  <si>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</si>
  <si>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</si>
  <si>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</si>
  <si>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</si>
  <si>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</si>
  <si>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</si>
  <si>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</si>
  <si>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</si>
  <si>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</si>
  <si>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</si>
  <si>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</si>
  <si>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</si>
  <si>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</si>
  <si>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</si>
  <si>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</si>
  <si>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</si>
  <si>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</si>
  <si>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</si>
  <si>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</si>
  <si>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</si>
  <si>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</si>
  <si>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</si>
  <si>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</si>
  <si>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</si>
  <si>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</si>
  <si>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</si>
  <si>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</si>
  <si>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</si>
  <si>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</si>
  <si>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</si>
  <si>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</si>
  <si>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</si>
  <si>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</si>
  <si>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</si>
  <si>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</si>
  <si>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</si>
  <si>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</si>
  <si>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</si>
  <si>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</si>
  <si>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</si>
  <si>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</si>
  <si>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</si>
  <si>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</si>
  <si>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</si>
  <si>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</si>
  <si>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</si>
  <si>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</si>
  <si>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</si>
  <si>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</si>
  <si>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</si>
  <si>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</si>
  <si>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</si>
  <si>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</si>
  <si>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</si>
  <si>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</si>
  <si>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</si>
  <si>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</si>
  <si>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</si>
  <si>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</si>
  <si>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</si>
  <si>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</si>
  <si>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</si>
  <si>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</si>
  <si>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</si>
  <si>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</si>
  <si>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</si>
  <si>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</si>
  <si>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</si>
  <si>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</si>
  <si>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</si>
  <si>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</si>
  <si>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</si>
  <si>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</si>
  <si>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</si>
  <si>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</si>
  <si>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</si>
  <si>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</si>
  <si>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</si>
  <si>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</si>
  <si>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</si>
  <si>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</si>
  <si>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</si>
  <si>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</si>
  <si>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</si>
  <si>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</si>
  <si>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</si>
  <si>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</si>
  <si>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</si>
  <si>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</si>
  <si>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</si>
  <si>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</si>
  <si>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</si>
  <si>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</si>
  <si>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</si>
  <si>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</si>
  <si>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</si>
  <si>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</si>
  <si>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</si>
  <si>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</si>
  <si>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</si>
  <si>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</si>
  <si>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</si>
  <si>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</si>
  <si>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</si>
  <si>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</si>
  <si>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</si>
  <si>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</si>
  <si>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</si>
  <si>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</si>
  <si>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</si>
  <si>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</si>
  <si>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</si>
  <si>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</si>
  <si>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</si>
  <si>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</si>
  <si>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</si>
  <si>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</si>
  <si>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</si>
  <si>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</si>
  <si>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</si>
  <si>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</si>
  <si>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</si>
  <si>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</si>
  <si>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</si>
  <si>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</si>
  <si>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</si>
  <si>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</si>
  <si>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</si>
  <si>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</si>
  <si>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</si>
  <si>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</si>
  <si>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</si>
  <si>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</si>
  <si>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</si>
  <si>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</si>
  <si>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</si>
  <si>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</si>
  <si>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</si>
  <si>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</si>
  <si>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</si>
  <si>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</si>
  <si>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</si>
  <si>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</si>
  <si>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</si>
  <si>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</si>
  <si>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</si>
  <si>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</si>
  <si>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</si>
  <si>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</si>
  <si>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</si>
  <si>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</si>
  <si>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</si>
  <si>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</si>
  <si>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</si>
  <si>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</si>
  <si>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</si>
  <si>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</si>
  <si>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</si>
  <si>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</si>
  <si>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</si>
  <si>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</si>
  <si>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</si>
  <si>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</si>
  <si>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</si>
  <si>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</si>
  <si>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</si>
  <si>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</si>
  <si>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</si>
  <si>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</si>
  <si>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</si>
  <si>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</si>
  <si>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</si>
  <si>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</si>
  <si>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</si>
  <si>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</si>
  <si>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</si>
  <si>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</si>
  <si>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</si>
  <si>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</si>
  <si>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</si>
  <si>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</si>
  <si>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</si>
  <si>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</si>
  <si>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</si>
  <si>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</si>
  <si>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</si>
  <si>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</si>
  <si>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</si>
  <si>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</si>
  <si>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</si>
  <si>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</si>
  <si>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</si>
  <si>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</si>
  <si>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</si>
  <si>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</si>
  <si>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</si>
  <si>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</si>
  <si>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</si>
  <si>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</si>
  <si>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</si>
  <si>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</si>
  <si>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</si>
  <si>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</si>
  <si>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</si>
  <si>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</si>
  <si>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</si>
  <si>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</si>
  <si>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</si>
  <si>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</si>
  <si>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</si>
  <si>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</si>
  <si>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</si>
  <si>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</si>
  <si>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</si>
  <si>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</si>
  <si>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</si>
  <si>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</si>
  <si>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</si>
  <si>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</si>
  <si>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</si>
  <si>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</si>
  <si>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</si>
  <si>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</si>
  <si>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</si>
  <si>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</si>
  <si>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</si>
  <si>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</si>
  <si>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</si>
  <si>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</si>
  <si>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</si>
  <si>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</si>
  <si>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</si>
  <si>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</si>
  <si>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</si>
  <si>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</si>
  <si>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</si>
  <si>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</si>
  <si>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</si>
  <si>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</si>
  <si>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</si>
  <si>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</si>
  <si>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</si>
  <si>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</si>
  <si>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</si>
  <si>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</si>
  <si>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</si>
  <si>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</si>
  <si>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</si>
  <si>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</si>
  <si>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</si>
  <si>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</si>
  <si>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</si>
  <si>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</si>
  <si>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</si>
  <si>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</si>
  <si>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</si>
  <si>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</si>
  <si>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</si>
  <si>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</si>
  <si>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</si>
  <si>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</si>
  <si>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</si>
  <si>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</si>
  <si>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</si>
  <si>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</si>
  <si>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</si>
  <si>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</si>
  <si>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</si>
  <si>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</si>
  <si>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</si>
  <si>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</si>
  <si>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</si>
  <si>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</si>
  <si>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</si>
  <si>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</si>
  <si>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</si>
  <si>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</si>
  <si>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</si>
  <si>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</si>
  <si>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</si>
  <si>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</si>
  <si>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</si>
  <si>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</si>
  <si>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</si>
  <si>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</si>
  <si>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</si>
  <si>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</si>
  <si>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</si>
  <si>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</si>
  <si>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</si>
  <si>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</si>
  <si>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</si>
  <si>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</si>
  <si>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</si>
  <si>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</si>
  <si>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</si>
  <si>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</si>
  <si>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</si>
  <si>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</si>
  <si>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</si>
  <si>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</si>
  <si>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</si>
  <si>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</si>
  <si>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</si>
  <si>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</si>
  <si>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</si>
  <si>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</si>
  <si>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</si>
  <si>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</si>
  <si>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</si>
  <si>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</si>
  <si>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</si>
  <si>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</si>
  <si>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</si>
  <si>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</si>
  <si>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</si>
  <si>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</si>
  <si>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</si>
  <si>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</si>
  <si>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</si>
  <si>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</si>
  <si>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</si>
  <si>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</si>
  <si>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</si>
  <si>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</si>
  <si>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</si>
  <si>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</si>
  <si>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</si>
  <si>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</si>
  <si>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</si>
  <si>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</si>
  <si>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</si>
  <si>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</si>
  <si>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</si>
  <si>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</si>
  <si>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</si>
  <si>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</si>
  <si>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</si>
  <si>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</si>
  <si>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</si>
  <si>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</si>
  <si>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</si>
  <si>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</si>
  <si>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</si>
  <si>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</si>
  <si>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</si>
  <si>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</si>
  <si>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</si>
  <si>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</si>
  <si>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</si>
  <si>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</si>
  <si>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</si>
  <si>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</si>
  <si>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</si>
  <si>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</si>
  <si>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</si>
  <si>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</si>
  <si>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</si>
  <si>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</si>
  <si>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</si>
  <si>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</si>
  <si>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</si>
  <si>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</si>
  <si>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</si>
  <si>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</si>
  <si>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</si>
  <si>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</si>
  <si>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</si>
  <si>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</si>
  <si>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</si>
  <si>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</si>
  <si>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</si>
  <si>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</si>
  <si>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</si>
  <si>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</si>
  <si>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</si>
  <si>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</si>
  <si>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</si>
  <si>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</si>
  <si>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</si>
  <si>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</si>
  <si>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</si>
  <si>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</si>
  <si>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</si>
  <si>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</si>
  <si>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</si>
  <si>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</si>
  <si>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</si>
  <si>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</si>
  <si>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</si>
  <si>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</si>
  <si>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</si>
  <si>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</si>
  <si>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</si>
  <si>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</si>
  <si>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</si>
  <si>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</si>
  <si>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</si>
  <si>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</si>
  <si>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</si>
  <si>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</si>
  <si>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</si>
  <si>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</si>
  <si>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</si>
  <si>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</si>
  <si>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</si>
  <si>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</si>
  <si>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</si>
  <si>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</si>
  <si>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</si>
  <si>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</si>
  <si>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</si>
  <si>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</si>
  <si>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</si>
  <si>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</si>
  <si>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</si>
  <si>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</si>
  <si>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</si>
  <si>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</si>
  <si>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</si>
  <si>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</si>
  <si>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</si>
  <si>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</si>
  <si>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</si>
  <si>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</si>
  <si>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</si>
  <si>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</si>
  <si>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</si>
  <si>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</si>
  <si>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</si>
  <si>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</si>
  <si>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</si>
  <si>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</si>
  <si>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</si>
  <si>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</si>
  <si>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</si>
  <si>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</si>
  <si>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</si>
  <si>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</si>
  <si>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</si>
  <si>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</si>
  <si>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</si>
  <si>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</si>
  <si>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</si>
  <si>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</si>
  <si>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</si>
  <si>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</si>
  <si>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</si>
  <si>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</si>
  <si>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</si>
  <si>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</si>
  <si>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</si>
  <si>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</si>
  <si>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</si>
  <si>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</si>
  <si>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</si>
  <si>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</si>
  <si>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</si>
  <si>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</si>
  <si>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</si>
  <si>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</si>
  <si>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</si>
  <si>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</si>
  <si>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</si>
  <si>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</si>
  <si>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</si>
  <si>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</si>
  <si>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</si>
  <si>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</si>
  <si>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</si>
  <si>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</si>
  <si>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</si>
  <si>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</si>
  <si>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</si>
  <si>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</si>
  <si>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</si>
  <si>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</si>
  <si>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</si>
  <si>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</si>
  <si>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</si>
  <si>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</si>
  <si>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</si>
  <si>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</si>
  <si>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</si>
  <si>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</si>
  <si>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</si>
  <si>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</si>
  <si>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</si>
  <si>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</si>
  <si>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</si>
  <si>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</si>
  <si>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</si>
  <si>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</si>
  <si>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</si>
  <si>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</si>
  <si>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</si>
  <si>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</si>
  <si>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</si>
  <si>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</si>
  <si>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</si>
  <si>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</si>
  <si>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</si>
  <si>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</si>
  <si>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</si>
  <si>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</si>
  <si>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</si>
  <si>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</si>
  <si>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</si>
  <si>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</si>
  <si>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</si>
  <si>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</si>
  <si>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</si>
  <si>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</si>
  <si>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</si>
  <si>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</si>
  <si>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</si>
  <si>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</si>
  <si>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</si>
  <si>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</si>
  <si>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</si>
  <si>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</si>
  <si>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</si>
  <si>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</si>
  <si>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</si>
  <si>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</si>
  <si>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</si>
  <si>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</si>
  <si>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</si>
  <si>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</si>
  <si>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</si>
  <si>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</si>
  <si>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</si>
  <si>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</si>
  <si>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</si>
  <si>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</si>
  <si>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</si>
  <si>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</si>
  <si>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</si>
  <si>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</si>
  <si>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</si>
  <si>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</si>
  <si>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</si>
  <si>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</si>
  <si>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</si>
  <si>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</si>
  <si>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</si>
  <si>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</si>
  <si>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</si>
  <si>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</si>
  <si>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</si>
  <si>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</si>
  <si>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</si>
  <si>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</si>
  <si>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</si>
  <si>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</si>
  <si>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</si>
  <si>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</si>
  <si>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</si>
  <si>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</si>
  <si>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</si>
  <si>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</si>
  <si>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</si>
  <si>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</si>
  <si>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</si>
  <si>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</si>
  <si>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</si>
  <si>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</si>
  <si>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</si>
  <si>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</si>
  <si>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</si>
  <si>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</si>
  <si>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</si>
  <si>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</si>
  <si>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</si>
  <si>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</si>
  <si>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</si>
  <si>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</si>
  <si>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</si>
  <si>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</si>
  <si>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</si>
  <si>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</si>
  <si>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</si>
  <si>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</si>
  <si>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</si>
  <si>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</si>
  <si>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</si>
  <si>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</si>
  <si>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</si>
  <si>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</si>
  <si>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</si>
  <si>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</si>
  <si>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</si>
  <si>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</si>
  <si>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</si>
  <si>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</si>
  <si>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</si>
  <si>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</si>
  <si>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</si>
  <si>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</si>
  <si>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</si>
  <si>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</si>
  <si>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</si>
  <si>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</si>
  <si>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</si>
  <si>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</si>
  <si>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</si>
  <si>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</si>
  <si>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</si>
  <si>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</si>
  <si>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</si>
  <si>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</si>
  <si>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</si>
  <si>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</si>
  <si>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</si>
  <si>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</si>
  <si>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</si>
  <si>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</si>
  <si>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</si>
  <si>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</si>
  <si>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</si>
  <si>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</si>
  <si>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</si>
  <si>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</si>
  <si>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</si>
  <si>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</si>
  <si>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</si>
  <si>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</si>
  <si>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</si>
  <si>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</si>
  <si>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</si>
  <si>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</si>
  <si>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</si>
  <si>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</si>
  <si>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</si>
  <si>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</si>
  <si>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</si>
  <si>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</si>
  <si>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</si>
  <si>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</si>
  <si>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</si>
  <si>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</si>
  <si>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</si>
  <si>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</si>
  <si>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</si>
  <si>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</si>
  <si>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</si>
  <si>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</si>
  <si>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</si>
  <si>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</si>
  <si>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</si>
  <si>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</si>
  <si>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</si>
  <si>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</si>
  <si>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</si>
  <si>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</si>
  <si>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</si>
  <si>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</si>
  <si>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</si>
  <si>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</si>
  <si>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</si>
  <si>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</si>
  <si>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</si>
  <si>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</si>
  <si>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</si>
  <si>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</si>
  <si>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</si>
  <si>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</si>
  <si>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</si>
  <si>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</si>
  <si>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</si>
  <si>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</si>
  <si>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</si>
  <si>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</si>
  <si>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</si>
  <si>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</si>
  <si>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</si>
  <si>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</si>
  <si>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</si>
  <si>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</si>
  <si>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</si>
  <si>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</si>
  <si>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</si>
  <si>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</si>
  <si>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</si>
  <si>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</si>
  <si>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</si>
  <si>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</si>
  <si>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</si>
  <si>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</si>
  <si>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</si>
  <si>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</si>
  <si>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</si>
  <si>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</si>
  <si>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</si>
  <si>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</si>
  <si>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</si>
  <si>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</si>
  <si>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</si>
  <si>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</si>
  <si>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</si>
  <si>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</si>
  <si>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</si>
  <si>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</si>
  <si>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</si>
  <si>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</si>
  <si>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</si>
  <si>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</si>
  <si>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</si>
  <si>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</si>
  <si>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</si>
  <si>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</si>
  <si>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</si>
  <si>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</si>
  <si>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</si>
  <si>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</si>
  <si>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</si>
  <si>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</si>
  <si>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</si>
  <si>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</si>
  <si>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</si>
  <si>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</si>
  <si>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</si>
  <si>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</si>
  <si>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</si>
  <si>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</si>
  <si>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</si>
  <si>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</si>
  <si>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</si>
  <si>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</si>
  <si>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</si>
  <si>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</si>
  <si>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</si>
  <si>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</si>
  <si>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</si>
  <si>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</si>
  <si>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</si>
  <si>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</si>
  <si>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</si>
  <si>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</si>
  <si>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</si>
  <si>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</si>
  <si>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</si>
  <si>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</si>
  <si>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</si>
  <si>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</si>
  <si>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</si>
  <si>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</si>
  <si>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</si>
  <si>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</si>
  <si>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</si>
  <si>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</si>
  <si>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</si>
  <si>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</si>
  <si>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</si>
  <si>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</si>
  <si>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</si>
  <si>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</si>
  <si>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</si>
  <si>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</si>
  <si>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</si>
  <si>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</si>
  <si>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</si>
  <si>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</si>
  <si>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</si>
  <si>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</si>
  <si>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</si>
  <si>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</si>
  <si>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</si>
  <si>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</si>
  <si>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</si>
  <si>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</si>
  <si>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</si>
  <si>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</si>
  <si>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</si>
  <si>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</si>
  <si>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</si>
  <si>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</si>
  <si>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</si>
  <si>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</si>
  <si>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</si>
  <si>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</si>
  <si>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</si>
  <si>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</si>
  <si>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</si>
  <si>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</si>
  <si>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</si>
  <si>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</si>
  <si>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</si>
  <si>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</si>
  <si>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</si>
  <si>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</si>
  <si>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</si>
  <si>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</si>
  <si>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</si>
  <si>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</si>
  <si>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</si>
  <si>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</si>
  <si>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</si>
  <si>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</si>
  <si>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</si>
  <si>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</si>
  <si>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</si>
  <si>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</si>
  <si>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</si>
  <si>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</si>
  <si>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</si>
  <si>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</si>
  <si>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</si>
  <si>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</si>
  <si>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</si>
  <si>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</si>
  <si>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</si>
  <si>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</si>
  <si>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</si>
  <si>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</si>
  <si>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</si>
  <si>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</si>
  <si>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</si>
  <si>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</si>
  <si>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</si>
  <si>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</si>
  <si>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</si>
  <si>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</si>
  <si>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</si>
  <si>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</si>
  <si>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</si>
  <si>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</si>
  <si>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</si>
  <si>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</si>
  <si>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</si>
  <si>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</si>
  <si>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</si>
  <si>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</si>
  <si>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</si>
  <si>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</si>
  <si>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</si>
  <si>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</si>
  <si>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</si>
  <si>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</si>
  <si>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</si>
  <si>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</si>
  <si>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</si>
  <si>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</si>
  <si>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</si>
  <si>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</si>
  <si>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</si>
  <si>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</si>
  <si>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</si>
  <si>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</si>
  <si>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</si>
  <si>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</si>
  <si>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</si>
  <si>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</si>
  <si>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</si>
  <si>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</si>
  <si>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</si>
  <si>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</si>
  <si>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</si>
  <si>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</si>
  <si>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</si>
  <si>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</si>
  <si>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</si>
  <si>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</si>
  <si>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</si>
  <si>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</si>
  <si>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</si>
  <si>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</si>
  <si>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</si>
  <si>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</si>
  <si>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</si>
  <si>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</si>
  <si>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</si>
  <si>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</si>
  <si>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</si>
  <si>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</si>
  <si>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</si>
  <si>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</si>
  <si>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</si>
  <si>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</si>
  <si>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</si>
  <si>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</si>
  <si>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</si>
  <si>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</si>
  <si>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</si>
  <si>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</si>
  <si>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</si>
  <si>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</si>
  <si>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</si>
  <si>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</si>
  <si>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</si>
  <si>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</si>
  <si>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</si>
  <si>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</si>
  <si>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</si>
  <si>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</si>
  <si>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</si>
  <si>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</si>
  <si>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</si>
  <si>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</si>
  <si>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</si>
  <si>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</si>
  <si>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</si>
  <si>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</si>
  <si>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</si>
  <si>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</si>
  <si>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</si>
  <si>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</si>
  <si>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</si>
  <si>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</si>
  <si>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</si>
  <si>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</si>
  <si>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</si>
  <si>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</si>
  <si>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</si>
  <si>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</si>
  <si>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</si>
  <si>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</si>
  <si>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</si>
  <si>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</si>
  <si>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</si>
  <si>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</si>
  <si>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</si>
  <si>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</si>
  <si>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</si>
  <si>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</si>
  <si>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</si>
  <si>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</si>
  <si>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</si>
  <si>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</si>
  <si>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</si>
  <si>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</si>
  <si>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</si>
  <si>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</si>
  <si>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</si>
  <si>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</si>
  <si>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</si>
  <si>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</si>
  <si>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</si>
  <si>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</si>
  <si>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</si>
  <si>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</si>
  <si>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</si>
  <si>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</si>
  <si>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</si>
  <si>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</si>
  <si>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</si>
  <si>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</si>
  <si>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</si>
  <si>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</si>
  <si>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</si>
  <si>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</si>
  <si>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</si>
  <si>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</si>
  <si>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</si>
  <si>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</si>
  <si>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</si>
  <si>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</si>
  <si>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</si>
  <si>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</si>
  <si>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</si>
  <si>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</si>
  <si>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</si>
  <si>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</si>
  <si>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</si>
  <si>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</si>
  <si>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</si>
  <si>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</si>
  <si>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</si>
  <si>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</si>
  <si>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</si>
  <si>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</si>
  <si>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</si>
  <si>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</si>
  <si>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</si>
  <si>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</si>
  <si>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</si>
  <si>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</si>
  <si>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</si>
  <si>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</si>
  <si>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</si>
  <si>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</si>
  <si>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</si>
  <si>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</si>
  <si>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</si>
  <si>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</si>
  <si>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</si>
  <si>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</si>
  <si>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</si>
  <si>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</si>
  <si>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</si>
  <si>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</si>
  <si>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</si>
  <si>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</si>
  <si>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</si>
  <si>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</si>
  <si>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</si>
  <si>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</si>
  <si>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</si>
  <si>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</si>
  <si>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</si>
  <si>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</si>
  <si>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</si>
  <si>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</si>
  <si>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</si>
  <si>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</si>
  <si>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</si>
  <si>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</si>
  <si>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</si>
  <si>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</si>
  <si>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</si>
  <si>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</si>
  <si>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</si>
  <si>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</si>
  <si>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</si>
  <si>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</si>
  <si>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</si>
  <si>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</si>
  <si>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</si>
  <si>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</si>
  <si>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</si>
  <si>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</si>
  <si>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</si>
  <si>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</si>
  <si>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</si>
  <si>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</si>
  <si>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</si>
  <si>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</si>
  <si>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</si>
  <si>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</si>
  <si>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</si>
  <si>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</si>
  <si>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</si>
  <si>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</si>
  <si>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</si>
  <si>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</si>
  <si>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</si>
  <si>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</si>
  <si>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</si>
  <si>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</si>
  <si>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</si>
  <si>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</si>
  <si>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</si>
  <si>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</si>
  <si>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</si>
  <si>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</si>
  <si>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</si>
  <si>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</si>
  <si>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</si>
  <si>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</si>
  <si>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</si>
  <si>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</si>
  <si>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</si>
  <si>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</si>
  <si>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</si>
  <si>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</si>
  <si>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</si>
  <si>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</si>
  <si>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</si>
  <si>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</si>
  <si>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</si>
  <si>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</si>
  <si>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</si>
  <si>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</si>
  <si>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</si>
  <si>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</si>
  <si>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</si>
  <si>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</si>
  <si>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</si>
  <si>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</si>
  <si>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</si>
  <si>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</si>
  <si>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</si>
  <si>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</si>
  <si>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</si>
  <si>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</si>
  <si>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</si>
  <si>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</si>
  <si>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</si>
  <si>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</si>
  <si>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</si>
  <si>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</si>
  <si>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</si>
  <si>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</si>
  <si>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</si>
  <si>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</si>
  <si>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</si>
  <si>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</si>
  <si>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</si>
  <si>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</si>
  <si>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</si>
  <si>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</si>
  <si>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</si>
  <si>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</si>
  <si>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</si>
  <si>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</si>
  <si>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</si>
  <si>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</si>
  <si>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</si>
  <si>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</si>
  <si>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</si>
  <si>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</si>
  <si>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</si>
  <si>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</si>
  <si>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</si>
  <si>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</si>
  <si>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</si>
  <si>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</si>
  <si>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</si>
  <si>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</si>
  <si>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</si>
  <si>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</si>
  <si>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</si>
  <si>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</si>
  <si>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</si>
  <si>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</si>
  <si>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</si>
  <si>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</si>
  <si>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</si>
  <si>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</si>
  <si>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</si>
  <si>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</si>
  <si>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</si>
  <si>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</si>
  <si>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</si>
  <si>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</si>
  <si>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</si>
  <si>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</si>
  <si>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</si>
  <si>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</si>
  <si>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</si>
  <si>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</si>
  <si>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</si>
  <si>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</si>
  <si>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</si>
  <si>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</si>
  <si>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</si>
  <si>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</si>
  <si>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</si>
  <si>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</si>
  <si>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</si>
  <si>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</si>
  <si>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</si>
  <si>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</si>
  <si>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</si>
  <si>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</si>
  <si>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</si>
  <si>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</si>
  <si>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</si>
  <si>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</si>
  <si>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</si>
  <si>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</si>
  <si>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</si>
  <si>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</si>
  <si>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</si>
  <si>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</si>
  <si>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</si>
  <si>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</si>
  <si>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</si>
  <si>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</si>
  <si>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</si>
  <si>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</si>
  <si>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</si>
  <si>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</si>
  <si>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</si>
  <si>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</si>
  <si>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</si>
  <si>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</si>
  <si>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</si>
  <si>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</si>
  <si>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</si>
  <si>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</si>
  <si>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</si>
  <si>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</si>
  <si>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</si>
  <si>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</si>
  <si>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</si>
  <si>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</si>
  <si>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</si>
  <si>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</si>
  <si>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</si>
  <si>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</si>
  <si>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</si>
  <si>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</si>
  <si>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</si>
  <si>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</si>
  <si>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</si>
  <si>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</si>
  <si>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</si>
  <si>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</si>
  <si>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</si>
  <si>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</si>
  <si>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</si>
  <si>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</si>
  <si>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</si>
  <si>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</si>
  <si>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</si>
  <si>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</si>
  <si>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</si>
  <si>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</si>
  <si>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</si>
  <si>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</si>
  <si>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</si>
  <si>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</si>
  <si>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</si>
  <si>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</si>
  <si>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</si>
  <si>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</si>
  <si>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</si>
  <si>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</si>
  <si>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</si>
  <si>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</si>
  <si>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</si>
  <si>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</si>
  <si>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</si>
  <si>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</si>
  <si>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</si>
  <si>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</si>
  <si>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</si>
  <si>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</si>
  <si>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</si>
  <si>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</si>
  <si>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</si>
  <si>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</si>
  <si>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</si>
  <si>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</si>
  <si>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</si>
  <si>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</si>
  <si>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</si>
  <si>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</si>
  <si>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</si>
  <si>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</si>
  <si>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</si>
  <si>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</si>
  <si>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</si>
  <si>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</si>
  <si>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</si>
  <si>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</si>
  <si>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</si>
  <si>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</si>
  <si>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</si>
  <si>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</si>
  <si>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</si>
  <si>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</si>
  <si>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</si>
  <si>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</si>
  <si>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</si>
  <si>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</si>
  <si>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</si>
  <si>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</si>
  <si>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</si>
  <si>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</si>
  <si>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</si>
  <si>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</si>
  <si>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</si>
  <si>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</si>
  <si>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</si>
  <si>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</si>
  <si>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</si>
  <si>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</si>
  <si>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</si>
  <si>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</si>
  <si>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</si>
  <si>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</si>
  <si>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</si>
  <si>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</si>
  <si>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</si>
  <si>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</si>
  <si>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</si>
  <si>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</si>
  <si>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</si>
  <si>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</si>
  <si>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</si>
  <si>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</si>
  <si>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</si>
  <si>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</si>
  <si>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</si>
  <si>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</si>
  <si>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</si>
  <si>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</si>
  <si>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</si>
  <si>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</si>
  <si>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</si>
  <si>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</si>
  <si>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</si>
  <si>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</si>
  <si>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</si>
  <si>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</si>
  <si>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</si>
  <si>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</si>
  <si>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</si>
  <si>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</si>
  <si>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</si>
  <si>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</si>
  <si>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</si>
  <si>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</si>
  <si>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</si>
  <si>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</si>
  <si>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</si>
  <si>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</si>
  <si>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</si>
  <si>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</si>
  <si>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</si>
  <si>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</si>
  <si>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</si>
  <si>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</si>
  <si>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</si>
  <si>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</si>
  <si>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</si>
  <si>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</si>
  <si>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</si>
  <si>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</si>
  <si>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</si>
  <si>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</si>
  <si>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</si>
  <si>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</si>
  <si>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</si>
  <si>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</si>
  <si>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</si>
  <si>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</si>
  <si>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</si>
  <si>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</si>
  <si>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</si>
  <si>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</si>
  <si>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</si>
  <si>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</si>
  <si>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</si>
  <si>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</si>
  <si>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</si>
  <si>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</si>
  <si>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</si>
  <si>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</si>
  <si>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</si>
  <si>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</si>
  <si>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</si>
  <si>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</si>
  <si>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</si>
  <si>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</si>
  <si>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</si>
  <si>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</si>
  <si>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</si>
  <si>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</si>
  <si>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</si>
  <si>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</si>
  <si>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</si>
  <si>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</si>
  <si>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</si>
  <si>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</si>
  <si>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</si>
  <si>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</si>
  <si>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</si>
  <si>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</si>
  <si>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</si>
  <si>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</si>
  <si>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</si>
  <si>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</si>
  <si>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</si>
  <si>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</si>
  <si>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</si>
  <si>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</si>
  <si>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</si>
  <si>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</si>
  <si>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</si>
  <si>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</si>
  <si>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</si>
  <si>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</si>
  <si>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</si>
  <si>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</si>
  <si>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</si>
  <si>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</si>
  <si>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</si>
  <si>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</si>
  <si>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</si>
  <si>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</si>
  <si>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</si>
  <si>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</si>
  <si>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</si>
  <si>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</si>
  <si>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</si>
  <si>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</si>
  <si>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</si>
  <si>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</si>
  <si>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</si>
  <si>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</si>
  <si>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</si>
  <si>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</si>
  <si>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</si>
  <si>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</si>
  <si>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</si>
  <si>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</si>
  <si>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</si>
  <si>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</si>
  <si>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</si>
  <si>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</si>
  <si>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</si>
  <si>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</si>
  <si>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</si>
  <si>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</si>
  <si>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</si>
  <si>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</si>
  <si>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</si>
  <si>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</si>
  <si>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</si>
  <si>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</si>
  <si>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</si>
  <si>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</si>
  <si>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</si>
  <si>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</si>
  <si>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</si>
  <si>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</si>
  <si>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</si>
  <si>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</si>
  <si>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</si>
  <si>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</si>
  <si>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</si>
  <si>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</si>
  <si>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</si>
  <si>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</si>
  <si>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</si>
  <si>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</si>
  <si>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</si>
  <si>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</si>
  <si>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</si>
  <si>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</si>
  <si>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</si>
  <si>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</si>
  <si>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</si>
  <si>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</si>
  <si>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</si>
  <si>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</si>
  <si>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</si>
  <si>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</si>
  <si>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</si>
  <si>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</si>
  <si>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</si>
  <si>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</si>
  <si>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</si>
  <si>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</si>
  <si>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</si>
  <si>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</si>
  <si>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</si>
  <si>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</si>
  <si>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</si>
  <si>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</si>
  <si>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</si>
  <si>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</si>
  <si>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</si>
  <si>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</si>
  <si>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</si>
  <si>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</si>
  <si>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</si>
  <si>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</si>
  <si>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</si>
  <si>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</si>
  <si>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</si>
  <si>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</si>
  <si>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</si>
  <si>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</si>
  <si>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</si>
  <si>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</si>
  <si>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</si>
  <si>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</si>
  <si>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</si>
  <si>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</si>
  <si>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</si>
  <si>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</si>
  <si>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</si>
  <si>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</si>
  <si>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</si>
  <si>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</si>
  <si>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</si>
  <si>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</si>
  <si>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</si>
  <si>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</si>
  <si>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</si>
  <si>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</si>
  <si>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</si>
  <si>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</si>
  <si>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</si>
  <si>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</si>
  <si>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</si>
  <si>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</si>
  <si>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</si>
  <si>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</si>
  <si>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</si>
  <si>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</si>
  <si>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</si>
  <si>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</si>
  <si>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</si>
  <si>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</si>
  <si>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</si>
  <si>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</si>
  <si>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</si>
  <si>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</si>
  <si>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</si>
  <si>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</si>
  <si>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</si>
  <si>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</si>
  <si>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</si>
  <si>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</si>
  <si>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</si>
  <si>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</si>
  <si>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</si>
  <si>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</si>
  <si>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</si>
  <si>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</si>
  <si>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</si>
  <si>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</si>
  <si>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</si>
  <si>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</si>
  <si>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</si>
  <si>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</si>
  <si>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</si>
  <si>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</si>
  <si>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</si>
  <si>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</si>
  <si>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</si>
  <si>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</si>
  <si>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</si>
  <si>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</si>
  <si>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</si>
  <si>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</si>
  <si>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</si>
  <si>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</si>
  <si>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</si>
  <si>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</si>
  <si>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</si>
  <si>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</si>
  <si>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</si>
  <si>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</si>
  <si>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</si>
  <si>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</si>
  <si>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</si>
  <si>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</si>
  <si>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</si>
  <si>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</si>
  <si>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</si>
  <si>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</si>
  <si>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</si>
  <si>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</si>
  <si>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</si>
  <si>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</si>
  <si>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</si>
  <si>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</si>
  <si>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</si>
  <si>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</si>
  <si>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</si>
  <si>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</si>
  <si>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</si>
  <si>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</si>
  <si>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</si>
  <si>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</si>
  <si>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</si>
  <si>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</si>
  <si>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</si>
  <si>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</si>
  <si>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</si>
  <si>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</si>
  <si>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</si>
  <si>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</si>
  <si>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</si>
  <si>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</si>
  <si>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</si>
  <si>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</si>
  <si>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</si>
  <si>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</si>
  <si>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</si>
  <si>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</si>
  <si>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</si>
  <si>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</si>
  <si>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</si>
  <si>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</si>
  <si>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</si>
  <si>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</si>
  <si>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</si>
  <si>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</si>
  <si>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</si>
  <si>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</si>
  <si>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</si>
  <si>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</si>
  <si>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</si>
  <si>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</si>
  <si>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</si>
  <si>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</si>
  <si>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</si>
  <si>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</si>
  <si>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</si>
  <si>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</si>
  <si>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</si>
  <si>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</si>
  <si>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</si>
  <si>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</si>
  <si>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</si>
  <si>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</si>
  <si>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</si>
  <si>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</si>
  <si>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</si>
  <si>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</si>
  <si>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</si>
  <si>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</si>
  <si>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</si>
  <si>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</si>
  <si>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</si>
  <si>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</si>
  <si>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</si>
  <si>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</si>
  <si>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</si>
  <si>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</si>
  <si>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</si>
  <si>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</si>
  <si>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</si>
  <si>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</si>
  <si>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</si>
  <si>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</si>
  <si>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</si>
  <si>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</si>
  <si>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</si>
  <si>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</si>
  <si>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</si>
  <si>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</si>
  <si>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</si>
  <si>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</si>
  <si>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</si>
  <si>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</si>
  <si>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</si>
  <si>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</si>
  <si>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</si>
  <si>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</si>
  <si>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</si>
  <si>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</si>
  <si>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</si>
  <si>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</si>
  <si>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</si>
  <si>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</si>
  <si>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</si>
  <si>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</si>
  <si>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</si>
  <si>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</si>
  <si>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</si>
  <si>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</si>
  <si>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</si>
  <si>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</si>
  <si>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</si>
  <si>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</si>
  <si>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</si>
  <si>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</si>
  <si>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</si>
  <si>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</si>
  <si>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</si>
  <si>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</si>
  <si>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</si>
  <si>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</si>
  <si>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</si>
  <si>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</si>
  <si>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</si>
  <si>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</si>
  <si>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</si>
  <si>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</si>
  <si>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</si>
  <si>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</si>
  <si>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</si>
  <si>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</si>
  <si>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</si>
  <si>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</si>
  <si>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</si>
  <si>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</si>
  <si>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</si>
  <si>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</si>
  <si>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</si>
  <si>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</si>
  <si>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</si>
  <si>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</si>
  <si>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</si>
  <si>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</si>
  <si>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</si>
  <si>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</si>
  <si>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</si>
  <si>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</si>
  <si>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</si>
  <si>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</si>
  <si>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</si>
  <si>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</si>
  <si>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</si>
  <si>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</si>
  <si>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</si>
  <si>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</si>
  <si>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</si>
  <si>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</si>
  <si>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</si>
  <si>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</si>
  <si>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</si>
  <si>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</si>
  <si>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</si>
  <si>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</si>
  <si>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</si>
  <si>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</si>
  <si>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</si>
  <si>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</si>
  <si>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</si>
  <si>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</si>
  <si>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</si>
  <si>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</si>
  <si>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</si>
  <si>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</si>
  <si>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</si>
  <si>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</si>
  <si>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</si>
  <si>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</si>
  <si>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</si>
  <si>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</si>
  <si>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</si>
  <si>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</si>
  <si>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</si>
  <si>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</si>
  <si>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</si>
  <si>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</si>
  <si>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</si>
  <si>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</si>
  <si>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</si>
  <si>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</si>
  <si>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</si>
  <si>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</si>
  <si>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</si>
  <si>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</si>
  <si>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</si>
  <si>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</si>
  <si>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</si>
  <si>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</si>
  <si>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</si>
  <si>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</si>
  <si>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</si>
  <si>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</si>
  <si>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</si>
  <si>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</si>
  <si>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</si>
  <si>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</si>
  <si>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</si>
  <si>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</si>
  <si>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</si>
  <si>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</si>
  <si>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</si>
  <si>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</si>
  <si>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</si>
  <si>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</si>
  <si>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</si>
  <si>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</si>
  <si>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</si>
  <si>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</si>
  <si>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</si>
  <si>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</si>
  <si>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</si>
  <si>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</si>
  <si>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</si>
  <si>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</si>
  <si>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</si>
  <si>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</si>
  <si>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</si>
  <si>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</si>
  <si>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</si>
  <si>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</si>
  <si>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</si>
  <si>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</si>
  <si>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</si>
  <si>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</si>
  <si>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</si>
  <si>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</si>
  <si>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</si>
  <si>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</si>
  <si>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</si>
  <si>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</si>
  <si>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</si>
  <si>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</si>
  <si>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</si>
  <si>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</si>
  <si>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</si>
  <si>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</si>
  <si>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</si>
  <si>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</si>
  <si>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</si>
  <si>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</si>
  <si>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</si>
  <si>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</si>
  <si>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</si>
  <si>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</si>
  <si>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</si>
  <si>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</si>
  <si>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</si>
  <si>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</si>
  <si>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</si>
  <si>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</si>
  <si>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</si>
  <si>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</si>
  <si>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</si>
  <si>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</si>
  <si>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</si>
  <si>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</si>
  <si>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</si>
  <si>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</si>
  <si>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</si>
  <si>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</si>
  <si>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</si>
  <si>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</si>
  <si>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</si>
  <si>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</si>
  <si>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</si>
  <si>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</si>
  <si>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</si>
  <si>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</si>
  <si>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</si>
  <si>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</si>
  <si>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</si>
  <si>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</si>
  <si>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</si>
  <si>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</si>
  <si>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</si>
  <si>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</si>
  <si>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</si>
  <si>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</si>
  <si>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</si>
  <si>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</si>
  <si>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</si>
  <si>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</si>
  <si>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</si>
  <si>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</si>
  <si>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</si>
  <si>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</si>
  <si>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</si>
  <si>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</si>
  <si>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</si>
  <si>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</si>
  <si>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</si>
  <si>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</si>
  <si>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</si>
  <si>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</si>
  <si>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</si>
  <si>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</si>
  <si>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</si>
  <si>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</si>
  <si>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</si>
  <si>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</si>
  <si>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</si>
  <si>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</si>
  <si>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</si>
  <si>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</si>
  <si>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</si>
  <si>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</si>
  <si>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</si>
  <si>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</si>
  <si>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</si>
  <si>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</si>
  <si>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</si>
  <si>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</si>
  <si>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</si>
  <si>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</si>
  <si>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</si>
  <si>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</si>
  <si>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</si>
  <si>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</si>
  <si>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</si>
  <si>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</si>
  <si>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</si>
  <si>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</si>
  <si>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</si>
  <si>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</si>
  <si>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</si>
  <si>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</si>
  <si>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</si>
  <si>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</si>
  <si>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</si>
  <si>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</si>
  <si>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</si>
  <si>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</si>
  <si>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</si>
  <si>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</si>
  <si>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</si>
  <si>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</si>
  <si>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</si>
  <si>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</si>
  <si>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</si>
  <si>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</si>
  <si>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</si>
  <si>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</si>
  <si>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</si>
  <si>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</si>
  <si>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</si>
  <si>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</si>
  <si>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</si>
  <si>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</si>
  <si>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</si>
  <si>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</si>
  <si>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</si>
  <si>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</si>
  <si>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</si>
  <si>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</si>
  <si>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</si>
  <si>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</si>
  <si>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</si>
  <si>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</si>
  <si>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</si>
  <si>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</si>
  <si>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</si>
  <si>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</si>
  <si>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</si>
  <si>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</si>
  <si>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</si>
  <si>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</si>
  <si>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</si>
  <si>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</si>
  <si>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</si>
  <si>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</si>
  <si>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</si>
  <si>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</si>
  <si>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</si>
  <si>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</si>
  <si>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</si>
  <si>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</si>
  <si>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</si>
  <si>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</si>
  <si>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</si>
  <si>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</si>
  <si>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</si>
  <si>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</si>
  <si>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</si>
  <si>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</si>
  <si>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</si>
  <si>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</si>
  <si>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</si>
  <si>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</si>
  <si>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</si>
  <si>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</si>
  <si>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</si>
  <si>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</si>
  <si>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</si>
  <si>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</si>
  <si>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</si>
  <si>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</si>
  <si>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</si>
  <si>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</si>
  <si>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</si>
  <si>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</si>
  <si>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</si>
  <si>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</si>
  <si>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</si>
  <si>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</si>
  <si>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</si>
  <si>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</si>
  <si>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</si>
  <si>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</si>
  <si>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</si>
  <si>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</si>
  <si>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</si>
  <si>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</si>
  <si>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</si>
  <si>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</si>
  <si>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</si>
  <si>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</si>
  <si>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</si>
  <si>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</si>
  <si>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</si>
  <si>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</si>
  <si>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</si>
  <si>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</si>
  <si>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</si>
  <si>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</si>
  <si>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</si>
  <si>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</si>
  <si>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</si>
  <si>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</si>
  <si>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</si>
  <si>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</si>
  <si>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</si>
  <si>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</si>
  <si>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</si>
  <si>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</si>
  <si>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</si>
  <si>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</si>
  <si>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</si>
  <si>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</si>
  <si>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</si>
  <si>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</si>
  <si>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</si>
  <si>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</si>
  <si>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</si>
  <si>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</si>
  <si>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</si>
  <si>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</si>
  <si>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</si>
  <si>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</si>
  <si>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</si>
  <si>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</si>
  <si>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</si>
  <si>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</si>
  <si>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</si>
  <si>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</si>
  <si>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</si>
  <si>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</si>
  <si>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</si>
  <si>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</si>
  <si>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</si>
  <si>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</si>
  <si>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</si>
  <si>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</si>
  <si>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</si>
  <si>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</si>
  <si>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</si>
  <si>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</si>
  <si>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</si>
  <si>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</si>
  <si>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</si>
  <si>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</si>
  <si>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</si>
  <si>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</si>
  <si>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</si>
  <si>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</si>
  <si>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</si>
  <si>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</si>
  <si>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</si>
  <si>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</si>
  <si>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</si>
  <si>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</si>
  <si>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</si>
  <si>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</si>
  <si>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</si>
  <si>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</si>
  <si>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</si>
  <si>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</si>
  <si>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</si>
  <si>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</si>
  <si>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</si>
  <si>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</si>
  <si>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</si>
  <si>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</si>
  <si>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</si>
  <si>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</si>
  <si>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</si>
  <si>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</si>
  <si>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</si>
  <si>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</si>
  <si>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</si>
  <si>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</si>
  <si>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</si>
  <si>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</si>
  <si>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</si>
  <si>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</si>
  <si>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</si>
  <si>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</si>
  <si>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</si>
  <si>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</si>
  <si>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</si>
  <si>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</si>
  <si>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</si>
  <si>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</si>
  <si>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</si>
  <si>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</si>
  <si>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</si>
  <si>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</si>
  <si>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</si>
  <si>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</si>
  <si>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</si>
  <si>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</si>
  <si>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</si>
  <si>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</si>
  <si>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</si>
  <si>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</si>
  <si>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</si>
  <si>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</si>
  <si>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</si>
  <si>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</si>
  <si>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</si>
  <si>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</si>
  <si>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</si>
  <si>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</si>
  <si>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</si>
  <si>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</si>
  <si>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</si>
  <si>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</si>
  <si>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</si>
  <si>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</si>
  <si>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</si>
  <si>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</si>
  <si>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</si>
  <si>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</si>
  <si>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</si>
  <si>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</si>
  <si>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</si>
  <si>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</si>
  <si>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</si>
  <si>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</si>
  <si>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</si>
  <si>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</si>
  <si>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</si>
  <si>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</si>
  <si>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</si>
  <si>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</si>
  <si>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</si>
  <si>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</si>
  <si>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</si>
  <si>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</si>
  <si>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</si>
  <si>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</si>
  <si>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</si>
  <si>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</si>
  <si>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</si>
  <si>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</si>
  <si>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</si>
  <si>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</si>
  <si>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</si>
  <si>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</si>
  <si>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</si>
  <si>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</si>
  <si>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</si>
  <si>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</si>
  <si>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</si>
  <si>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</si>
  <si>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</si>
  <si>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</si>
  <si>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</si>
  <si>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</si>
  <si>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</si>
  <si>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</si>
  <si>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</si>
  <si>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</si>
  <si>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</si>
  <si>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</si>
  <si>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</si>
  <si>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</si>
  <si>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</si>
  <si>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</si>
  <si>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</si>
  <si>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</si>
  <si>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</si>
  <si>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</si>
  <si>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</si>
  <si>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</si>
  <si>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</si>
  <si>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</si>
  <si>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</si>
  <si>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</si>
  <si>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</si>
  <si>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</si>
  <si>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</si>
  <si>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</si>
  <si>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</si>
  <si>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</si>
  <si>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</si>
  <si>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</si>
  <si>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</si>
  <si>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</si>
  <si>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</si>
  <si>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</si>
  <si>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</si>
  <si>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</si>
  <si>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</si>
  <si>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</si>
  <si>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</si>
  <si>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</si>
  <si>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</si>
  <si>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</si>
  <si>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</si>
  <si>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</si>
  <si>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</si>
  <si>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</si>
  <si>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</si>
  <si>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</si>
  <si>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</si>
  <si>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</si>
  <si>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</si>
  <si>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</si>
  <si>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</si>
  <si>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</si>
  <si>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</si>
  <si>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</si>
  <si>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</si>
  <si>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</si>
  <si>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</si>
  <si>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</si>
  <si>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</si>
  <si>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</si>
  <si>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</si>
  <si>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</si>
  <si>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</si>
  <si>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</si>
  <si>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</si>
  <si>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</si>
  <si>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</si>
  <si>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</si>
  <si>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</si>
  <si>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</si>
  <si>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</si>
  <si>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</si>
  <si>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</si>
  <si>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</si>
  <si>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</si>
  <si>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</si>
  <si>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</si>
  <si>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</si>
  <si>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</si>
  <si>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</si>
  <si>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</si>
  <si>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</si>
  <si>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</si>
  <si>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</si>
  <si>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</si>
  <si>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</si>
  <si>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</si>
  <si>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</si>
  <si>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</si>
  <si>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</si>
  <si>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</si>
  <si>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</si>
  <si>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</si>
  <si>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</si>
  <si>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</si>
  <si>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</si>
  <si>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</si>
  <si>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</si>
  <si>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</si>
  <si>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</si>
  <si>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</si>
  <si>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</si>
  <si>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</si>
  <si>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</si>
  <si>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</si>
  <si>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</si>
  <si>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</si>
  <si>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</si>
  <si>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</si>
  <si>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</si>
  <si>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</si>
  <si>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</si>
  <si>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</si>
  <si>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</si>
  <si>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</si>
  <si>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</si>
  <si>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</si>
  <si>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</si>
  <si>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</si>
  <si>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</si>
  <si>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</si>
  <si>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</si>
  <si>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</si>
  <si>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</si>
  <si>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</si>
  <si>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</si>
  <si>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</si>
  <si>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</si>
  <si>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</si>
  <si>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</si>
  <si>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</si>
  <si>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</si>
  <si>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</si>
  <si>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</si>
  <si>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</si>
  <si>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</si>
  <si>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</si>
  <si>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</si>
  <si>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</si>
  <si>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</si>
  <si>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</si>
  <si>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</si>
  <si>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</si>
  <si>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</si>
  <si>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</si>
  <si>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</si>
  <si>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</si>
  <si>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</si>
  <si>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</si>
  <si>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</si>
  <si>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</si>
  <si>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</si>
  <si>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</si>
  <si>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</si>
  <si>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</si>
  <si>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</si>
  <si>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</si>
  <si>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</si>
  <si>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</si>
  <si>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</si>
  <si>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</si>
  <si>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</si>
  <si>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</si>
  <si>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</si>
  <si>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</si>
  <si>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</si>
  <si>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</si>
  <si>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</si>
  <si>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</si>
  <si>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</si>
  <si>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</si>
  <si>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</si>
  <si>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</si>
  <si>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</si>
  <si>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</si>
  <si>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</si>
  <si>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</si>
  <si>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</si>
  <si>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</si>
  <si>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</si>
  <si>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</si>
  <si>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</si>
  <si>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</si>
  <si>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</si>
  <si>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</si>
  <si>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</si>
  <si>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</si>
  <si>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</si>
  <si>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</si>
  <si>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</si>
  <si>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</si>
  <si>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</si>
  <si>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</si>
  <si>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</si>
  <si>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</si>
  <si>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</si>
  <si>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</si>
  <si>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</si>
  <si>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</si>
  <si>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</si>
  <si>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</si>
  <si>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</si>
  <si>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</si>
  <si>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</si>
  <si>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</si>
  <si>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</si>
  <si>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</si>
  <si>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</si>
  <si>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</si>
  <si>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</si>
  <si>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</si>
  <si>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</si>
  <si>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</si>
  <si>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</si>
  <si>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</si>
  <si>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</si>
  <si>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</si>
  <si>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</si>
  <si>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</si>
  <si>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</si>
  <si>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</si>
  <si>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</si>
  <si>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</si>
  <si>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</si>
  <si>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</si>
  <si>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</si>
  <si>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</si>
  <si>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</si>
  <si>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</si>
  <si>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</si>
  <si>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</si>
  <si>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</si>
  <si>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</si>
  <si>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</si>
  <si>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</si>
  <si>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</si>
  <si>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</si>
  <si>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</si>
  <si>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</si>
  <si>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</si>
  <si>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</si>
  <si>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</si>
  <si>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</si>
  <si>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</si>
  <si>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</si>
  <si>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</si>
  <si>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</si>
  <si>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</si>
  <si>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</si>
  <si>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</si>
  <si>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</si>
  <si>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</si>
  <si>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</si>
  <si>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</si>
  <si>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</si>
  <si>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</si>
  <si>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</si>
  <si>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</si>
  <si>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</si>
  <si>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</si>
  <si>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</si>
  <si>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</si>
  <si>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</si>
  <si>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</si>
  <si>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</si>
  <si>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</si>
  <si>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</si>
  <si>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</si>
  <si>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</si>
  <si>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</si>
  <si>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</si>
  <si>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</si>
  <si>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</si>
  <si>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</si>
  <si>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</si>
  <si>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</si>
  <si>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</si>
  <si>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</si>
  <si>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</si>
  <si>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</si>
  <si>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</si>
  <si>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</si>
  <si>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</si>
  <si>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</si>
  <si>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</si>
  <si>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</si>
  <si>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</si>
  <si>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</si>
  <si>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</si>
  <si>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</si>
  <si>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</si>
  <si>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</si>
  <si>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</si>
  <si>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</si>
  <si>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</si>
  <si>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</si>
  <si>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</si>
  <si>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</si>
  <si>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</si>
  <si>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</si>
  <si>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</si>
  <si>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</si>
  <si>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</si>
  <si>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</si>
  <si>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</si>
  <si>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</si>
  <si>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</si>
  <si>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</si>
  <si>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</si>
  <si>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</si>
  <si>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</si>
  <si>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</si>
  <si>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</si>
  <si>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</si>
  <si>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</si>
  <si>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</si>
  <si>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</si>
  <si>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</si>
  <si>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</si>
  <si>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</si>
  <si>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</si>
  <si>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</si>
  <si>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</si>
  <si>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</si>
  <si>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</si>
  <si>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</si>
  <si>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</si>
  <si>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</si>
  <si>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</si>
  <si>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</si>
  <si>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</si>
  <si>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</si>
  <si>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</si>
  <si>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</si>
  <si>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</si>
  <si>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</si>
  <si>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</si>
  <si>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</si>
  <si>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</si>
  <si>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</si>
  <si>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</si>
  <si>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</si>
  <si>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</si>
  <si>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</si>
  <si>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</si>
  <si>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</si>
  <si>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</si>
  <si>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</si>
  <si>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</si>
  <si>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</si>
  <si>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</si>
  <si>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</si>
  <si>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</si>
  <si>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</si>
  <si>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</si>
  <si>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</si>
  <si>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</si>
  <si>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</si>
  <si>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</si>
  <si>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</si>
  <si>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</si>
  <si>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</si>
  <si>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</si>
  <si>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</si>
  <si>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</si>
  <si>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</si>
  <si>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</si>
  <si>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</si>
  <si>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</si>
  <si>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</si>
  <si>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</si>
  <si>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</si>
  <si>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</si>
  <si>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</si>
  <si>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</si>
  <si>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</si>
  <si>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</si>
  <si>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</si>
  <si>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</si>
  <si>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</si>
  <si>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</si>
  <si>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</si>
  <si>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</si>
  <si>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</si>
  <si>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</si>
  <si>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</si>
  <si>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</si>
  <si>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</si>
  <si>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</si>
  <si>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</si>
  <si>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</si>
  <si>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</si>
  <si>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</si>
  <si>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</si>
  <si>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</si>
  <si>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</si>
  <si>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</si>
  <si>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</si>
  <si>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</si>
  <si>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</si>
  <si>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</si>
  <si>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</si>
  <si>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</si>
  <si>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</si>
  <si>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</si>
  <si>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</si>
  <si>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</si>
  <si>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</si>
  <si>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</si>
  <si>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</si>
  <si>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</si>
  <si>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</si>
  <si>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</si>
  <si>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</si>
  <si>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</si>
  <si>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</si>
  <si>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</si>
  <si>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</si>
  <si>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</si>
  <si>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</si>
  <si>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</si>
  <si>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</si>
  <si>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</si>
  <si>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</si>
  <si>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</si>
  <si>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</si>
  <si>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</si>
  <si>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</si>
  <si>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</si>
  <si>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</si>
  <si>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</si>
  <si>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</si>
  <si>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</si>
  <si>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</si>
  <si>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</si>
  <si>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</si>
  <si>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</si>
  <si>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</si>
  <si>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</si>
  <si>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</si>
  <si>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</si>
  <si>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</si>
  <si>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</si>
  <si>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</si>
  <si>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</si>
  <si>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</si>
  <si>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</si>
  <si>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</si>
  <si>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</si>
  <si>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</si>
  <si>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</si>
  <si>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</si>
  <si>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</si>
  <si>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</si>
  <si>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</si>
  <si>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</si>
  <si>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</si>
  <si>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</si>
  <si>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</si>
  <si>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</si>
  <si>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</si>
  <si>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</si>
  <si>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</si>
  <si>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</si>
  <si>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</si>
  <si>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</si>
  <si>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</si>
  <si>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</si>
  <si>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</si>
  <si>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</si>
  <si>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</si>
  <si>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</si>
  <si>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</si>
  <si>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</si>
  <si>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</si>
  <si>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</si>
  <si>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</si>
  <si>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</si>
  <si>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</si>
  <si>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</si>
  <si>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</si>
  <si>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</si>
  <si>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</si>
  <si>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</si>
  <si>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</si>
  <si>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</si>
  <si>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</si>
  <si>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</si>
  <si>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</si>
  <si>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</si>
  <si>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</si>
  <si>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</si>
  <si>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</si>
  <si>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</si>
  <si>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</si>
  <si>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</si>
  <si>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</si>
  <si>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</si>
  <si>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</si>
  <si>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</si>
  <si>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</si>
  <si>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</si>
  <si>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</si>
  <si>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</si>
  <si>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</si>
  <si>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</si>
  <si>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</si>
  <si>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</si>
  <si>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</si>
  <si>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</si>
  <si>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</si>
  <si>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</si>
  <si>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</si>
  <si>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</si>
  <si>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</si>
  <si>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</si>
  <si>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</si>
  <si>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</si>
  <si>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</si>
  <si>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</si>
  <si>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</si>
  <si>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</si>
  <si>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</si>
  <si>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</si>
  <si>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</si>
  <si>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</si>
  <si>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</si>
  <si>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</si>
  <si>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</si>
  <si>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</si>
  <si>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</si>
  <si>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</si>
  <si>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</si>
  <si>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</si>
  <si>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</si>
  <si>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</si>
  <si>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</si>
  <si>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</si>
  <si>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</si>
  <si>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</si>
  <si>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</si>
  <si>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</si>
  <si>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</si>
  <si>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</si>
  <si>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</si>
  <si>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</si>
  <si>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</si>
  <si>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</si>
  <si>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</si>
  <si>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</si>
  <si>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</si>
  <si>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</si>
  <si>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</si>
  <si>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</si>
  <si>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</si>
  <si>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</si>
  <si>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</si>
  <si>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</si>
  <si>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</si>
  <si>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</si>
  <si>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</si>
  <si>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</si>
  <si>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</si>
  <si>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</si>
  <si>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</si>
  <si>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</si>
  <si>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</si>
  <si>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</si>
  <si>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</si>
  <si>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</si>
  <si>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</si>
  <si>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</si>
  <si>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</si>
  <si>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</si>
  <si>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</si>
  <si>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</si>
  <si>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</si>
  <si>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</si>
  <si>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</si>
  <si>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</si>
  <si>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</si>
  <si>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</si>
  <si>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</si>
  <si>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</si>
  <si>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</si>
  <si>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</si>
  <si>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</si>
  <si>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</si>
  <si>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</si>
  <si>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</si>
  <si>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</si>
  <si>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</si>
  <si>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</si>
  <si>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</si>
  <si>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</si>
  <si>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</si>
  <si>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</si>
  <si>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</si>
  <si>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</si>
  <si>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</si>
  <si>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</si>
  <si>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</si>
  <si>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</si>
  <si>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</si>
  <si>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</si>
  <si>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</si>
  <si>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</si>
  <si>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</si>
  <si>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</si>
  <si>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</si>
  <si>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</si>
  <si>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</si>
  <si>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</si>
  <si>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</si>
  <si>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</si>
  <si>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</si>
  <si>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</si>
  <si>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</si>
  <si>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</si>
  <si>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</si>
  <si>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</si>
  <si>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</si>
  <si>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</si>
  <si>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</si>
  <si>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</si>
  <si>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</si>
  <si>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</si>
  <si>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</si>
  <si>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</si>
  <si>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</si>
  <si>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</si>
  <si>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</si>
  <si>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</si>
  <si>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</si>
  <si>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</si>
  <si>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</si>
  <si>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</si>
  <si>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</si>
  <si>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</si>
  <si>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</si>
  <si>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</si>
  <si>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</si>
  <si>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</si>
  <si>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</si>
  <si>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</si>
  <si>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</si>
  <si>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</si>
  <si>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</si>
  <si>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</si>
  <si>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</si>
  <si>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</si>
  <si>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</si>
  <si>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</si>
  <si>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</si>
  <si>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</si>
  <si>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</si>
  <si>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</si>
  <si>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</si>
  <si>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</si>
  <si>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</si>
  <si>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</si>
  <si>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</si>
  <si>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</si>
  <si>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</si>
  <si>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</si>
  <si>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</si>
  <si>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</si>
  <si>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</si>
  <si>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</si>
  <si>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</si>
  <si>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</si>
  <si>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</si>
  <si>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</si>
  <si>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</si>
  <si>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</si>
  <si>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</si>
  <si>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</si>
  <si>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</si>
  <si>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</si>
  <si>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</si>
  <si>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</si>
  <si>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</si>
  <si>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</si>
  <si>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</si>
  <si>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</si>
  <si>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</si>
  <si>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</si>
  <si>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</si>
  <si>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</si>
  <si>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</si>
  <si>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</si>
  <si>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</si>
  <si>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</si>
  <si>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</si>
  <si>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</si>
  <si>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</si>
  <si>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</si>
  <si>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</si>
  <si>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</si>
  <si>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</si>
  <si>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</si>
  <si>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</si>
  <si>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</si>
  <si>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</si>
  <si>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</si>
  <si>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</si>
  <si>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</si>
  <si>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</si>
  <si>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</si>
  <si>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</si>
  <si>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</si>
  <si>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</si>
  <si>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</si>
  <si>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</si>
  <si>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</si>
  <si>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</si>
  <si>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</si>
  <si>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</si>
  <si>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</si>
  <si>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</si>
  <si>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</si>
  <si>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</si>
  <si>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</si>
  <si>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</si>
  <si>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</si>
  <si>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</si>
  <si>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</si>
  <si>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</si>
  <si>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</si>
  <si>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</si>
  <si>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</si>
  <si>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</si>
  <si>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</si>
  <si>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</si>
  <si>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</si>
  <si>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</si>
  <si>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</si>
  <si>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</si>
  <si>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</si>
  <si>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</si>
  <si>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</si>
  <si>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</si>
  <si>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</si>
  <si>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</si>
  <si>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</si>
  <si>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</si>
  <si>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</si>
  <si>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</si>
  <si>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</si>
  <si>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</si>
  <si>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</si>
  <si>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</si>
  <si>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</si>
  <si>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</si>
  <si>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</si>
  <si>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</si>
  <si>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</si>
  <si>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</si>
  <si>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</si>
  <si>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</si>
  <si>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</si>
  <si>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</si>
  <si>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</si>
  <si>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</si>
  <si>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</si>
  <si>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</si>
  <si>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</si>
  <si>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</si>
  <si>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</si>
  <si>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</si>
  <si>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</si>
  <si>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</si>
  <si>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</si>
  <si>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</si>
  <si>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</si>
  <si>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</si>
  <si>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</si>
  <si>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</si>
  <si>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</si>
  <si>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</si>
  <si>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</si>
  <si>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</si>
  <si>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</si>
  <si>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</si>
  <si>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</si>
  <si>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</si>
  <si>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</si>
  <si>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</si>
  <si>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</si>
  <si>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</si>
  <si>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</si>
  <si>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</si>
  <si>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</si>
  <si>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</si>
  <si>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</si>
  <si>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</si>
  <si>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</si>
  <si>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</si>
  <si>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</si>
  <si>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</si>
  <si>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</si>
  <si>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</si>
  <si>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</si>
  <si>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</si>
  <si>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</si>
  <si>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</si>
  <si>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</si>
  <si>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</si>
  <si>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</si>
  <si>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</si>
  <si>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</si>
  <si>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</si>
  <si>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</si>
  <si>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</si>
  <si>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</si>
  <si>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</si>
  <si>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</si>
  <si>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</si>
  <si>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</si>
  <si>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</si>
  <si>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</si>
  <si>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</si>
  <si>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</si>
  <si>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</si>
  <si>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</si>
  <si>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</si>
  <si>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</si>
  <si>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</si>
  <si>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</si>
  <si>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</si>
  <si>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</si>
  <si>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</si>
  <si>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</si>
  <si>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</si>
  <si>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</si>
  <si>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</si>
  <si>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</si>
  <si>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</si>
  <si>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</si>
  <si>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</si>
  <si>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</si>
  <si>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</si>
  <si>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</si>
  <si>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</si>
  <si>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</si>
  <si>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</si>
  <si>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</si>
  <si>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</si>
  <si>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</si>
  <si>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</si>
  <si>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</si>
  <si>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</si>
  <si>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</si>
  <si>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</si>
  <si>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</si>
  <si>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</si>
  <si>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</si>
  <si>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</si>
  <si>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</si>
  <si>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</si>
  <si>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</si>
  <si>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</si>
  <si>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</si>
  <si>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</si>
  <si>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</si>
  <si>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</si>
  <si>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</si>
  <si>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</si>
  <si>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</si>
  <si>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</si>
  <si>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</si>
  <si>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</si>
  <si>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</si>
  <si>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</si>
  <si>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</si>
  <si>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</si>
  <si>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</si>
  <si>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</si>
  <si>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</si>
  <si>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</si>
  <si>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</si>
  <si>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</si>
  <si>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</si>
  <si>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</si>
  <si>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</si>
  <si>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</si>
  <si>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</si>
  <si>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</si>
  <si>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</si>
  <si>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</si>
  <si>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</si>
  <si>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</si>
  <si>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</si>
  <si>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</si>
  <si>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</si>
  <si>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</si>
  <si>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</si>
  <si>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</si>
  <si>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</si>
  <si>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</si>
  <si>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</si>
  <si>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</si>
  <si>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</si>
  <si>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</si>
  <si>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</si>
  <si>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</si>
  <si>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</si>
  <si>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</si>
  <si>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</si>
  <si>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</si>
  <si>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</si>
  <si>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</si>
  <si>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</si>
  <si>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</si>
  <si>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</si>
  <si>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</si>
  <si>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</si>
  <si>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</si>
  <si>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</si>
  <si>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</si>
  <si>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</si>
  <si>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</si>
  <si>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</si>
  <si>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</si>
  <si>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</si>
  <si>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</si>
  <si>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</si>
  <si>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</si>
  <si>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</si>
  <si>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</si>
  <si>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</si>
  <si>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</si>
  <si>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</si>
  <si>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</si>
  <si>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</si>
  <si>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</si>
  <si>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</si>
  <si>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</si>
  <si>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</si>
  <si>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</si>
  <si>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</si>
  <si>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</si>
  <si>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</si>
  <si>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</si>
  <si>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</si>
  <si>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</si>
  <si>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</si>
  <si>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</si>
  <si>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</si>
  <si>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</si>
  <si>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</si>
  <si>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</si>
  <si>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</si>
  <si>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</si>
  <si>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</si>
  <si>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</si>
  <si>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</si>
  <si>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</si>
  <si>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</si>
  <si>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</si>
  <si>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</si>
  <si>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</si>
  <si>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</si>
  <si>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</si>
  <si>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</si>
  <si>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</si>
  <si>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</si>
  <si>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</si>
  <si>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</si>
  <si>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</si>
  <si>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</si>
  <si>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</si>
  <si>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</si>
  <si>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</si>
  <si>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</si>
  <si>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</si>
  <si>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</si>
  <si>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</si>
  <si>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</si>
  <si>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</si>
  <si>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</si>
  <si>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</si>
  <si>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</si>
  <si>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</si>
  <si>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</si>
  <si>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</si>
  <si>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</si>
  <si>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</si>
  <si>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</si>
  <si>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</si>
  <si>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</si>
  <si>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</si>
  <si>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</si>
  <si>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</si>
  <si>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</si>
  <si>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</si>
  <si>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</si>
  <si>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</si>
  <si>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</si>
  <si>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</si>
  <si>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</si>
  <si>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</si>
  <si>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</si>
  <si>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</si>
  <si>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</si>
  <si>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</si>
  <si>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</si>
  <si>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</si>
  <si>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</si>
  <si>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</si>
  <si>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</si>
  <si>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</si>
  <si>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</si>
  <si>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</si>
  <si>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</si>
  <si>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</si>
  <si>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</si>
  <si>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</si>
  <si>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</si>
  <si>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</si>
  <si>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</si>
  <si>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</si>
  <si>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</si>
  <si>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</si>
  <si>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</si>
  <si>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</si>
  <si>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</si>
  <si>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</si>
  <si>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</si>
  <si>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</si>
  <si>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</si>
  <si>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</si>
  <si>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</si>
  <si>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</si>
  <si>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</si>
  <si>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</si>
  <si>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</si>
  <si>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</si>
  <si>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</si>
  <si>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</si>
  <si>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</si>
  <si>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</si>
  <si>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</si>
  <si>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</si>
  <si>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</si>
  <si>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</si>
  <si>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</si>
  <si>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</si>
  <si>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</si>
  <si>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</si>
  <si>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</si>
  <si>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</si>
  <si>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</si>
  <si>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</si>
  <si>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</si>
  <si>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</si>
  <si>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</si>
  <si>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</si>
  <si>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</si>
  <si>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</si>
  <si>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</si>
  <si>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</si>
  <si>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</si>
  <si>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</si>
  <si>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</si>
  <si>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</si>
  <si>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</si>
  <si>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</si>
  <si>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</si>
  <si>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</si>
  <si>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</si>
  <si>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</si>
  <si>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</si>
  <si>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</si>
  <si>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</si>
  <si>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</si>
  <si>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</si>
  <si>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</si>
  <si>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</si>
  <si>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</si>
  <si>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</si>
  <si>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</si>
  <si>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</si>
  <si>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</si>
  <si>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</si>
  <si>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</si>
  <si>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</si>
  <si>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</si>
  <si>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</si>
  <si>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</si>
  <si>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</si>
  <si>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</si>
  <si>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</si>
  <si>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</si>
  <si>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</si>
  <si>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</si>
  <si>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</si>
  <si>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</si>
  <si>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</si>
  <si>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</si>
  <si>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</si>
  <si>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</si>
  <si>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</si>
  <si>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</si>
  <si>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</si>
  <si>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</si>
  <si>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</si>
  <si>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</si>
  <si>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</si>
  <si>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</si>
  <si>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</si>
  <si>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</si>
  <si>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</si>
  <si>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</si>
  <si>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</si>
  <si>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</si>
  <si>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</si>
  <si>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</si>
  <si>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</si>
  <si>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</si>
  <si>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</si>
  <si>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</si>
  <si>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</si>
  <si>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</si>
  <si>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</si>
  <si>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</si>
  <si>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</si>
  <si>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</si>
  <si>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</si>
  <si>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</si>
  <si>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</si>
  <si>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</si>
  <si>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</si>
  <si>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</si>
  <si>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</si>
  <si>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</si>
  <si>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</si>
  <si>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</si>
  <si>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</si>
  <si>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</si>
  <si>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</si>
  <si>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</si>
  <si>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</si>
  <si>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</si>
  <si>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</si>
  <si>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</si>
  <si>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</si>
  <si>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</si>
  <si>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</si>
  <si>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</si>
  <si>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</si>
  <si>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</si>
  <si>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</si>
  <si>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</si>
  <si>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</si>
  <si>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</si>
  <si>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</si>
  <si>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</si>
  <si>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</si>
  <si>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</si>
  <si>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</si>
  <si>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</si>
  <si>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</si>
  <si>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</si>
  <si>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</si>
  <si>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</si>
  <si>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</si>
  <si>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</si>
  <si>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</si>
  <si>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</si>
  <si>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</si>
  <si>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</si>
  <si>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</si>
  <si>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</si>
  <si>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</si>
  <si>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</si>
  <si>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</si>
  <si>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</si>
  <si>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</si>
  <si>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</si>
  <si>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</si>
  <si>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</si>
  <si>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</si>
  <si>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</si>
  <si>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</si>
  <si>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</si>
  <si>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</si>
  <si>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</si>
  <si>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</si>
  <si>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</si>
  <si>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</si>
  <si>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</si>
  <si>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</si>
  <si>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</si>
  <si>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</si>
  <si>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</si>
  <si>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</si>
  <si>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</si>
  <si>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</si>
  <si>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</si>
  <si>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</si>
  <si>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</si>
  <si>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</si>
  <si>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</si>
  <si>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</si>
  <si>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</si>
  <si>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</si>
  <si>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</si>
  <si>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</si>
  <si>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</si>
  <si>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</si>
  <si>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</si>
  <si>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</si>
  <si>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</si>
  <si>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</si>
  <si>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</si>
  <si>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</si>
  <si>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</si>
  <si>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</si>
  <si>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</si>
  <si>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</si>
  <si>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</si>
  <si>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</si>
  <si>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</si>
  <si>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</si>
  <si>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</si>
  <si>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</si>
  <si>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</si>
  <si>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</si>
  <si>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</si>
  <si>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</si>
  <si>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</si>
  <si>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</si>
  <si>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</si>
  <si>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</si>
  <si>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</si>
  <si>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</si>
  <si>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</si>
  <si>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</si>
  <si>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</si>
  <si>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</si>
  <si>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</si>
  <si>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</si>
  <si>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</si>
  <si>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</si>
  <si>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</si>
  <si>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</si>
  <si>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</si>
  <si>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</si>
  <si>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</si>
  <si>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</si>
  <si>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</si>
  <si>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</si>
  <si>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</si>
  <si>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</si>
  <si>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</si>
  <si>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</si>
  <si>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</si>
  <si>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</si>
  <si>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</si>
  <si>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</si>
  <si>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</si>
  <si>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</si>
  <si>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</si>
  <si>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</si>
  <si>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</si>
  <si>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</si>
  <si>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</si>
  <si>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</si>
  <si>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</si>
  <si>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</si>
  <si>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</si>
  <si>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</si>
  <si>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</si>
  <si>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</si>
  <si>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</si>
  <si>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</si>
  <si>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</si>
  <si>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</si>
  <si>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</si>
  <si>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</si>
  <si>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</si>
  <si>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</si>
  <si>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</si>
  <si>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</si>
  <si>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</si>
  <si>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</si>
  <si>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</si>
  <si>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</si>
  <si>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</si>
  <si>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</si>
  <si>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</si>
  <si>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</si>
  <si>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</si>
  <si>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</si>
  <si>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</si>
  <si>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</si>
  <si>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</si>
  <si>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</si>
  <si>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</si>
  <si>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</si>
  <si>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</si>
  <si>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</si>
  <si>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</si>
  <si>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</si>
  <si>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</si>
  <si>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</si>
  <si>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</si>
  <si>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</si>
  <si>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</si>
  <si>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</si>
  <si>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</si>
  <si>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</si>
  <si>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</si>
  <si>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</si>
  <si>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</si>
  <si>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</si>
  <si>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</si>
  <si>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</si>
  <si>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</si>
  <si>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</si>
  <si>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</si>
  <si>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</si>
  <si>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</si>
  <si>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</si>
  <si>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</si>
  <si>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</si>
  <si>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</si>
  <si>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</si>
  <si>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</si>
  <si>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</si>
  <si>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</si>
  <si>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</si>
  <si>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</si>
  <si>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</si>
  <si>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</si>
  <si>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</si>
  <si>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</si>
  <si>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</si>
  <si>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</si>
  <si>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</si>
  <si>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</si>
  <si>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</si>
  <si>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</si>
  <si>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</si>
  <si>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</si>
  <si>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</si>
  <si>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</si>
  <si>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</si>
  <si>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</si>
  <si>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</si>
  <si>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</si>
  <si>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</si>
  <si>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</si>
  <si>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</si>
  <si>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</si>
  <si>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</si>
  <si>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</si>
  <si>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</si>
  <si>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</si>
  <si>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</si>
  <si>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</si>
  <si>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</si>
  <si>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</si>
  <si>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</si>
  <si>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</si>
  <si>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</si>
  <si>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</si>
  <si>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</si>
  <si>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</si>
  <si>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</si>
  <si>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</si>
  <si>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</si>
  <si>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</si>
  <si>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</si>
  <si>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</si>
  <si>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</si>
  <si>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</si>
  <si>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</si>
  <si>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</si>
  <si>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</si>
  <si>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</si>
  <si>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</si>
  <si>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</si>
  <si>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</si>
  <si>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</si>
  <si>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</si>
  <si>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</si>
  <si>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</si>
  <si>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</si>
  <si>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</si>
  <si>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</si>
  <si>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</si>
  <si>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</si>
  <si>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</si>
  <si>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</si>
  <si>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</si>
  <si>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</si>
  <si>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</si>
  <si>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</si>
  <si>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</si>
  <si>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</si>
  <si>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</si>
  <si>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</si>
  <si>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</si>
  <si>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</si>
  <si>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</si>
  <si>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</si>
  <si>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</si>
  <si>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</si>
  <si>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</si>
  <si>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</si>
  <si>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</si>
  <si>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</si>
  <si>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</si>
  <si>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</si>
  <si>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</si>
  <si>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</si>
  <si>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</si>
  <si>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</si>
  <si>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</si>
  <si>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</si>
  <si>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</si>
  <si>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</si>
  <si>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</si>
  <si>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</si>
  <si>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</si>
  <si>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</si>
  <si>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</si>
  <si>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</si>
  <si>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</si>
  <si>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</si>
  <si>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</si>
  <si>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</si>
  <si>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</si>
  <si>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</si>
  <si>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</si>
  <si>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</si>
  <si>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</si>
  <si>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</si>
  <si>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</si>
  <si>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</si>
  <si>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</si>
  <si>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</si>
  <si>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</si>
  <si>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</si>
  <si>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</si>
  <si>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</si>
  <si>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</si>
  <si>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</si>
  <si>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</si>
  <si>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</si>
  <si>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</si>
  <si>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</si>
  <si>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</si>
  <si>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</si>
  <si>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</si>
  <si>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</si>
  <si>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</si>
  <si>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</si>
  <si>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</si>
  <si>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</si>
  <si>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</si>
  <si>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</si>
  <si>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</si>
  <si>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</si>
  <si>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</si>
  <si>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</si>
  <si>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</si>
  <si>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</si>
  <si>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</si>
  <si>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</si>
  <si>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</si>
  <si>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</si>
  <si>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</si>
  <si>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</si>
  <si>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</si>
  <si>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</si>
  <si>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</si>
  <si>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</si>
  <si>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</si>
  <si>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</si>
  <si>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</si>
  <si>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</si>
  <si>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</si>
  <si>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</si>
  <si>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</si>
  <si>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</si>
  <si>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</si>
  <si>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</si>
  <si>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</si>
  <si>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</si>
  <si>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</si>
  <si>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</si>
  <si>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</si>
  <si>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</si>
  <si>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</si>
  <si>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</si>
  <si>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</si>
  <si>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</si>
  <si>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</si>
  <si>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</si>
  <si>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</si>
  <si>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</si>
  <si>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</si>
  <si>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</si>
  <si>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</si>
  <si>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</si>
  <si>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</si>
  <si>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</si>
  <si>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</si>
  <si>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</si>
  <si>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</si>
  <si>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</si>
  <si>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</si>
  <si>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</si>
  <si>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</si>
  <si>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</si>
  <si>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</si>
  <si>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</si>
  <si>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</si>
  <si>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</si>
  <si>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</si>
  <si>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</si>
  <si>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</si>
  <si>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</si>
  <si>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</si>
  <si>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</si>
  <si>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</si>
  <si>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</si>
  <si>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</si>
  <si>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</si>
  <si>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</si>
  <si>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</si>
  <si>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</si>
  <si>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</si>
  <si>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</si>
  <si>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</si>
  <si>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</si>
  <si>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</si>
  <si>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</si>
  <si>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</si>
  <si>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</si>
  <si>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</si>
  <si>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</si>
  <si>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</si>
  <si>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</si>
  <si>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</si>
  <si>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</si>
  <si>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</si>
  <si>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</si>
  <si>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</si>
  <si>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</si>
  <si>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</si>
  <si>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</si>
  <si>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</si>
  <si>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</si>
  <si>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</si>
  <si>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</si>
  <si>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</si>
  <si>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</si>
  <si>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</si>
  <si>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</si>
  <si>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</si>
  <si>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</si>
  <si>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</si>
  <si>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</si>
  <si>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</si>
  <si>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</si>
  <si>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</si>
  <si>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</si>
  <si>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</si>
  <si>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</si>
  <si>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</si>
  <si>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</si>
  <si>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</si>
  <si>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</si>
  <si>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</si>
  <si>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</si>
  <si>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</si>
  <si>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</si>
  <si>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</si>
  <si>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</si>
  <si>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</si>
  <si>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</si>
  <si>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</si>
  <si>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</si>
  <si>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</si>
  <si>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</si>
  <si>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</si>
  <si>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</si>
  <si>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</si>
  <si>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</si>
  <si>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</si>
  <si>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</si>
  <si>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</si>
  <si>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</si>
  <si>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</si>
  <si>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</si>
  <si>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</si>
  <si>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</si>
  <si>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</si>
  <si>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</si>
  <si>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</si>
  <si>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</si>
  <si>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</si>
  <si>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</si>
  <si>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</si>
  <si>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</si>
  <si>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</si>
  <si>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</si>
  <si>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</si>
  <si>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</si>
  <si>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</si>
  <si>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</si>
  <si>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</si>
  <si>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</si>
  <si>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</si>
  <si>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</si>
  <si>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</si>
  <si>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</si>
  <si>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</si>
  <si>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</si>
  <si>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</si>
  <si>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</si>
  <si>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</si>
  <si>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</si>
  <si>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</si>
  <si>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</si>
  <si>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</si>
  <si>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</si>
  <si>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</si>
  <si>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</si>
  <si>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</si>
  <si>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</si>
  <si>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</si>
  <si>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</si>
  <si>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</si>
  <si>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</si>
  <si>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</si>
  <si>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</si>
  <si>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</si>
  <si>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</si>
  <si>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</si>
  <si>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</si>
  <si>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</si>
  <si>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</si>
  <si>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</si>
  <si>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</si>
  <si>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</si>
  <si>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</si>
  <si>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</si>
  <si>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</si>
  <si>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</si>
  <si>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</si>
  <si>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</si>
  <si>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</si>
  <si>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</si>
  <si>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</si>
  <si>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</si>
  <si>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</si>
  <si>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</si>
  <si>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</si>
  <si>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</si>
  <si>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</si>
  <si>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</si>
  <si>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</si>
  <si>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</si>
  <si>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</si>
  <si>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</si>
  <si>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</si>
  <si>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</si>
  <si>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</si>
  <si>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</si>
  <si>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</si>
  <si>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</si>
  <si>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</si>
  <si>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</si>
  <si>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</si>
  <si>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</si>
  <si>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</si>
  <si>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</si>
  <si>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</si>
  <si>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</si>
  <si>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</si>
  <si>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</si>
  <si>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</si>
  <si>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</si>
  <si>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</si>
  <si>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</si>
  <si>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</si>
  <si>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</si>
  <si>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</si>
  <si>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</si>
  <si>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</si>
  <si>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</si>
  <si>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</si>
  <si>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</si>
  <si>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</si>
  <si>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</si>
  <si>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</si>
  <si>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</si>
  <si>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</si>
  <si>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</si>
  <si>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</si>
  <si>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</si>
  <si>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</si>
  <si>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</si>
  <si>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</si>
  <si>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</si>
  <si>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</si>
  <si>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</si>
  <si>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</si>
  <si>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</si>
  <si>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</si>
  <si>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</si>
  <si>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</si>
  <si>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</si>
  <si>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</si>
  <si>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</si>
  <si>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</si>
  <si>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</si>
  <si>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</si>
  <si>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</si>
  <si>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</si>
  <si>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</si>
  <si>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</si>
  <si>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</si>
  <si>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</si>
  <si>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</si>
  <si>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</si>
  <si>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</si>
  <si>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</si>
  <si>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</si>
  <si>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</si>
  <si>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</si>
  <si>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</si>
  <si>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</si>
  <si>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</si>
  <si>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</si>
  <si>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</si>
  <si>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</si>
  <si>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</si>
  <si>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</si>
  <si>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</si>
  <si>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</si>
  <si>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</si>
  <si>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</si>
  <si>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</si>
  <si>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</si>
  <si>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</si>
  <si>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</si>
  <si>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</si>
  <si>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</si>
  <si>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</si>
  <si>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</si>
  <si>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</si>
  <si>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</si>
  <si>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</si>
  <si>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</si>
  <si>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</si>
  <si>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</si>
  <si>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</si>
  <si>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</si>
  <si>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</si>
  <si>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</si>
  <si>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</si>
  <si>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</si>
  <si>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</si>
  <si>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</si>
  <si>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</si>
  <si>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</si>
  <si>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</si>
  <si>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</si>
  <si>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</si>
  <si>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</si>
  <si>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</si>
  <si>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</si>
  <si>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</si>
  <si>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</si>
  <si>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</si>
  <si>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</si>
  <si>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</si>
  <si>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</si>
  <si>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</si>
  <si>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</si>
  <si>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</si>
  <si>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</si>
  <si>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</si>
  <si>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</si>
  <si>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</si>
  <si>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</si>
  <si>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</si>
  <si>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</si>
  <si>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</si>
  <si>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</si>
  <si>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</si>
  <si>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</si>
  <si>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</si>
  <si>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</si>
  <si>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</si>
  <si>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</si>
  <si>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</si>
  <si>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</si>
  <si>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</si>
  <si>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</si>
  <si>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</si>
  <si>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</si>
  <si>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</si>
  <si>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</si>
  <si>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</si>
  <si>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</si>
  <si>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</si>
  <si>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</si>
  <si>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</si>
  <si>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</si>
  <si>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</si>
  <si>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</si>
  <si>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</si>
  <si>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</si>
  <si>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</si>
  <si>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</si>
  <si>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</si>
  <si>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</si>
  <si>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</si>
  <si>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</si>
  <si>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</si>
  <si>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</si>
  <si>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</si>
  <si>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</si>
  <si>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</si>
  <si>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</si>
  <si>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</si>
  <si>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</si>
  <si>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</si>
  <si>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</si>
  <si>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</si>
  <si>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</si>
  <si>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</si>
  <si>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</si>
  <si>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</si>
  <si>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</si>
  <si>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</si>
  <si>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</si>
  <si>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</si>
  <si>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</si>
  <si>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</si>
  <si>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</si>
  <si>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</si>
  <si>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</si>
  <si>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</si>
  <si>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</si>
  <si>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</si>
  <si>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</si>
  <si>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</si>
  <si>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</si>
  <si>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</si>
  <si>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</si>
  <si>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</si>
  <si>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</si>
  <si>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</si>
  <si>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</si>
  <si>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</si>
  <si>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</si>
  <si>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</si>
  <si>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</si>
  <si>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</si>
  <si>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</si>
  <si>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</si>
  <si>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</si>
  <si>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</si>
  <si>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</si>
  <si>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</si>
  <si>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</si>
  <si>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</si>
  <si>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</si>
  <si>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</si>
  <si>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</si>
  <si>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</si>
  <si>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</si>
  <si>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</si>
  <si>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</si>
  <si>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</si>
  <si>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</si>
  <si>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</si>
  <si>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</si>
  <si>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</si>
  <si>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</si>
  <si>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</si>
  <si>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</si>
  <si>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</si>
  <si>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</si>
  <si>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</si>
  <si>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</si>
  <si>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</si>
  <si>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</si>
  <si>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</si>
  <si>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</si>
  <si>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</si>
  <si>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</si>
  <si>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</si>
  <si>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</si>
  <si>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</si>
  <si>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</si>
  <si>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</si>
  <si>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</si>
  <si>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</si>
  <si>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</si>
  <si>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</si>
  <si>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</si>
  <si>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</si>
  <si>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</si>
  <si>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</si>
  <si>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</si>
  <si>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</si>
  <si>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</si>
  <si>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</si>
  <si>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</si>
  <si>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</si>
  <si>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</si>
  <si>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</si>
  <si>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</si>
  <si>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</si>
  <si>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</si>
  <si>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</si>
  <si>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</si>
  <si>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</si>
  <si>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</si>
  <si>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</si>
  <si>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</si>
  <si>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</si>
  <si>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</si>
  <si>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</si>
  <si>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</si>
  <si>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</si>
  <si>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</si>
  <si>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</si>
  <si>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</si>
  <si>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</si>
  <si>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</si>
  <si>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</si>
  <si>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</si>
  <si>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</si>
  <si>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</si>
  <si>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</si>
  <si>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</si>
  <si>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</si>
  <si>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</si>
  <si>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</si>
  <si>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</si>
  <si>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</si>
  <si>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</si>
  <si>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</si>
  <si>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</si>
  <si>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</si>
  <si>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</si>
  <si>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</si>
  <si>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</si>
  <si>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</si>
  <si>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</si>
  <si>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</si>
  <si>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</si>
  <si>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</si>
  <si>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</si>
  <si>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</si>
  <si>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</si>
  <si>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</si>
  <si>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</si>
  <si>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</si>
  <si>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</si>
  <si>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</si>
  <si>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</si>
  <si>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</si>
  <si>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</si>
  <si>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</si>
  <si>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</si>
  <si>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</si>
  <si>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</si>
  <si>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</si>
  <si>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</si>
  <si>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</si>
  <si>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</si>
  <si>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</si>
  <si>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</si>
  <si>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</si>
  <si>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</si>
  <si>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</si>
  <si>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</si>
  <si>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</si>
  <si>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</si>
  <si>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</si>
  <si>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</si>
  <si>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</si>
  <si>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</si>
  <si>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</si>
  <si>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</si>
  <si>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</si>
  <si>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</si>
  <si>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</si>
  <si>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</si>
  <si>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</si>
  <si>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</si>
  <si>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</si>
  <si>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</si>
  <si>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</si>
  <si>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</si>
  <si>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</si>
  <si>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</si>
  <si>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</si>
  <si>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</si>
  <si>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</si>
  <si>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</si>
  <si>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</si>
  <si>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</si>
  <si>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</si>
  <si>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</si>
  <si>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</si>
  <si>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</si>
  <si>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</si>
  <si>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</si>
  <si>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</si>
  <si>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</si>
  <si>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</si>
  <si>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</si>
  <si>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</si>
  <si>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</si>
  <si>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</si>
  <si>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</si>
  <si>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</si>
  <si>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</si>
  <si>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</si>
  <si>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</si>
  <si>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</si>
  <si>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</si>
  <si>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</si>
  <si>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</si>
  <si>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</si>
  <si>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</si>
  <si>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</si>
  <si>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</si>
  <si>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</si>
  <si>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</si>
  <si>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</si>
  <si>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</si>
  <si>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</si>
  <si>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</si>
  <si>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</si>
  <si>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</si>
  <si>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</si>
  <si>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</si>
  <si>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</si>
  <si>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</si>
  <si>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</si>
  <si>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</si>
  <si>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</si>
  <si>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</si>
  <si>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</si>
  <si>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</si>
  <si>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</si>
  <si>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</si>
  <si>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</si>
  <si>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</si>
  <si>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</si>
  <si>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</si>
  <si>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</si>
  <si>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</si>
  <si>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</si>
  <si>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</si>
  <si>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</si>
  <si>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</si>
  <si>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</si>
  <si>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</si>
  <si>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</si>
  <si>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</si>
  <si>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</si>
  <si>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</si>
  <si>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</si>
  <si>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</si>
  <si>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</si>
  <si>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</si>
  <si>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</si>
  <si>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</si>
  <si>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</si>
  <si>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</si>
  <si>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</si>
  <si>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</si>
  <si>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</si>
  <si>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</si>
  <si>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</si>
  <si>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</si>
  <si>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</si>
  <si>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</si>
  <si>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</si>
  <si>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</si>
  <si>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</si>
  <si>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</si>
  <si>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</si>
  <si>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</si>
  <si>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</si>
  <si>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</si>
  <si>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</si>
  <si>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</si>
  <si>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</si>
  <si>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</si>
  <si>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</si>
  <si>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</si>
  <si>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</si>
  <si>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</si>
  <si>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</si>
  <si>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</si>
  <si>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</si>
  <si>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</si>
  <si>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</si>
  <si>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</si>
  <si>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</si>
  <si>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</si>
  <si>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</si>
  <si>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</si>
  <si>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</si>
  <si>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</si>
  <si>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</si>
  <si>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</si>
  <si>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</si>
  <si>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</si>
  <si>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</si>
  <si>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</si>
  <si>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</si>
  <si>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</si>
  <si>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</si>
  <si>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</si>
  <si>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</si>
  <si>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</si>
  <si>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</si>
  <si>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</si>
  <si>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</si>
  <si>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</si>
  <si>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</si>
  <si>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</si>
  <si>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</si>
  <si>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</si>
  <si>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</si>
  <si>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</si>
  <si>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</si>
  <si>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</si>
  <si>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</si>
  <si>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</si>
  <si>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</si>
  <si>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</si>
  <si>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</si>
  <si>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</si>
  <si>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</si>
  <si>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</si>
  <si>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</si>
  <si>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</si>
  <si>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</si>
  <si>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</si>
  <si>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</si>
  <si>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</si>
  <si>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</si>
  <si>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</si>
  <si>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</si>
  <si>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</si>
  <si>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</si>
  <si>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</si>
  <si>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</si>
  <si>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</si>
  <si>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</si>
  <si>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</si>
  <si>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</si>
  <si>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</si>
  <si>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</si>
  <si>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</si>
  <si>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</si>
  <si>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</si>
  <si>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</si>
  <si>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</si>
  <si>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</si>
  <si>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</si>
  <si>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</si>
  <si>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</si>
  <si>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</si>
  <si>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</si>
  <si>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</si>
  <si>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</si>
  <si>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</si>
  <si>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</si>
  <si>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</si>
  <si>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</si>
  <si>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</si>
  <si>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</si>
  <si>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</si>
  <si>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</si>
  <si>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</si>
  <si>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</si>
  <si>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</si>
  <si>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</si>
  <si>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</si>
  <si>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</si>
  <si>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</si>
  <si>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</si>
  <si>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</si>
  <si>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</si>
  <si>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</si>
  <si>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</si>
  <si>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</si>
  <si>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</si>
  <si>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</si>
  <si>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</si>
  <si>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</si>
  <si>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</si>
  <si>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</si>
  <si>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</si>
  <si>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</si>
  <si>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</si>
  <si>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</si>
  <si>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</si>
  <si>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</si>
  <si>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</si>
  <si>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</si>
  <si>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</si>
  <si>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</si>
  <si>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</si>
  <si>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</si>
  <si>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</si>
  <si>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</si>
  <si>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</si>
  <si>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</si>
  <si>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</si>
  <si>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</si>
  <si>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</si>
  <si>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</si>
  <si>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</si>
  <si>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</si>
  <si>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</si>
  <si>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</si>
  <si>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</si>
  <si>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</si>
  <si>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</si>
  <si>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</si>
  <si>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</si>
  <si>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</si>
  <si>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</si>
  <si>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</si>
  <si>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</si>
  <si>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</si>
  <si>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</si>
  <si>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</si>
  <si>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</si>
  <si>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</si>
  <si>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</si>
  <si>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</si>
  <si>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</si>
  <si>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</si>
  <si>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</si>
  <si>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</si>
  <si>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</si>
  <si>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</si>
  <si>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</si>
  <si>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</si>
  <si>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</si>
  <si>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</si>
  <si>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</si>
  <si>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</si>
  <si>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</si>
  <si>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</si>
  <si>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</si>
  <si>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</si>
  <si>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</si>
  <si>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</si>
  <si>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</si>
  <si>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</si>
  <si>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</si>
  <si>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</si>
  <si>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</si>
  <si>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</si>
  <si>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</si>
  <si>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</si>
  <si>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</si>
  <si>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</si>
  <si>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</si>
  <si>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</si>
  <si>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</si>
  <si>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</si>
  <si>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</si>
  <si>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</si>
  <si>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</si>
  <si>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</si>
  <si>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</si>
  <si>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</si>
  <si>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</si>
  <si>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</si>
  <si>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</si>
  <si>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</si>
  <si>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</si>
  <si>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</si>
  <si>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</si>
  <si>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</si>
  <si>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</si>
  <si>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</si>
  <si>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</si>
  <si>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</si>
  <si>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</si>
  <si>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</si>
  <si>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</si>
  <si>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</si>
  <si>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</si>
  <si>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</si>
  <si>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</si>
  <si>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</si>
  <si>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</si>
  <si>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</si>
  <si>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</si>
  <si>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</si>
  <si>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</si>
  <si>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</si>
  <si>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</si>
  <si>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</si>
  <si>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</si>
  <si>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</si>
  <si>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</si>
  <si>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</si>
  <si>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</si>
  <si>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</si>
  <si>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</si>
  <si>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</si>
  <si>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</si>
  <si>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</si>
  <si>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</si>
  <si>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</si>
  <si>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</si>
  <si>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</si>
  <si>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</si>
  <si>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</si>
  <si>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</si>
  <si>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</si>
  <si>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</si>
  <si>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</si>
  <si>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</si>
  <si>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</si>
  <si>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</si>
  <si>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</si>
  <si>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</si>
  <si>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</si>
  <si>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</si>
  <si>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</si>
  <si>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</si>
  <si>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</si>
  <si>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</si>
  <si>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</si>
  <si>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</si>
  <si>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</si>
  <si>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</si>
  <si>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</si>
  <si>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</si>
  <si>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</si>
  <si>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</si>
  <si>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</si>
  <si>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</si>
  <si>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</si>
  <si>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</si>
  <si>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</si>
  <si>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</si>
  <si>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</si>
  <si>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</si>
  <si>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</si>
  <si>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</si>
  <si>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</si>
  <si>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</si>
  <si>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</si>
  <si>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</si>
  <si>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</si>
  <si>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</si>
  <si>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</si>
  <si>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</si>
  <si>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</si>
  <si>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</si>
  <si>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</si>
  <si>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</si>
  <si>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</si>
  <si>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</si>
  <si>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</si>
  <si>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</si>
  <si>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</si>
  <si>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</si>
  <si>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</si>
  <si>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</si>
  <si>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</si>
  <si>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</si>
  <si>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</si>
  <si>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</si>
  <si>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</si>
  <si>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</si>
  <si>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</si>
  <si>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</si>
  <si>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</si>
  <si>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</si>
  <si>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</si>
  <si>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</si>
  <si>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</si>
  <si>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</si>
  <si>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</si>
  <si>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</si>
  <si>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</si>
  <si>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</si>
  <si>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</si>
  <si>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</si>
  <si>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</si>
  <si>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</si>
  <si>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</si>
  <si>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</si>
  <si>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</si>
  <si>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</si>
  <si>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</si>
  <si>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</si>
  <si>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</si>
  <si>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</si>
  <si>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</si>
  <si>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</si>
  <si>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</si>
  <si>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</si>
  <si>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</si>
  <si>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</si>
  <si>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</si>
  <si>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</si>
  <si>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</si>
  <si>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</si>
  <si>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</si>
  <si>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</si>
  <si>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</si>
  <si>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</si>
  <si>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</si>
  <si>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</si>
  <si>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</si>
  <si>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</si>
  <si>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</si>
  <si>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</si>
  <si>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</si>
  <si>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</si>
  <si>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</si>
  <si>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</si>
  <si>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</si>
  <si>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</si>
  <si>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</si>
  <si>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</si>
  <si>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</si>
  <si>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</si>
  <si>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</si>
  <si>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</si>
  <si>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</si>
  <si>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</si>
  <si>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</si>
  <si>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</si>
  <si>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</si>
  <si>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</si>
  <si>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</si>
  <si>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</si>
  <si>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</si>
  <si>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</si>
  <si>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</si>
  <si>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</si>
  <si>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</si>
  <si>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</si>
  <si>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</si>
  <si>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</si>
  <si>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</si>
  <si>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</si>
  <si>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</si>
  <si>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</si>
  <si>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</si>
  <si>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</si>
  <si>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</si>
  <si>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</si>
  <si>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</si>
  <si>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</si>
  <si>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</si>
  <si>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</si>
  <si>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</si>
  <si>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</si>
  <si>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</si>
  <si>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</si>
  <si>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</si>
  <si>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</si>
  <si>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</si>
  <si>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</si>
  <si>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</si>
  <si>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</si>
  <si>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</si>
  <si>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</si>
  <si>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</si>
  <si>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</si>
  <si>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</si>
  <si>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</si>
  <si>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</si>
  <si>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</si>
  <si>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</si>
  <si>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</si>
  <si>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</si>
  <si>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</si>
  <si>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</si>
  <si>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</si>
  <si>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</si>
  <si>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</si>
  <si>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</si>
  <si>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</si>
  <si>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</si>
  <si>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</si>
  <si>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</si>
  <si>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</si>
  <si>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</si>
  <si>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</si>
  <si>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</si>
  <si>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</si>
  <si>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</si>
  <si>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</si>
  <si>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</si>
  <si>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</si>
  <si>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</si>
  <si>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</si>
  <si>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</si>
  <si>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</si>
  <si>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</si>
  <si>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</si>
  <si>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</si>
  <si>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</si>
  <si>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</si>
  <si>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</si>
  <si>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</si>
  <si>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</si>
  <si>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</si>
  <si>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</si>
  <si>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</si>
  <si>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</si>
  <si>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</si>
  <si>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</si>
  <si>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</si>
  <si>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</si>
  <si>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</si>
  <si>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</si>
  <si>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</si>
  <si>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</si>
  <si>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</si>
  <si>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</si>
  <si>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</si>
  <si>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</si>
  <si>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</si>
  <si>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</si>
  <si>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</si>
  <si>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</si>
  <si>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</si>
  <si>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</si>
  <si>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</si>
  <si>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</si>
  <si>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</si>
  <si>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</si>
  <si>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</si>
  <si>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</si>
  <si>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</si>
  <si>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</si>
  <si>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</si>
  <si>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</si>
  <si>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</si>
  <si>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</si>
  <si>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</si>
  <si>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</si>
  <si>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</si>
  <si>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</si>
  <si>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</si>
  <si>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</si>
  <si>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</si>
  <si>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</si>
  <si>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</si>
  <si>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</si>
  <si>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</si>
  <si>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</si>
  <si>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</si>
  <si>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</si>
  <si>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</si>
  <si>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</si>
  <si>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</si>
  <si>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</si>
  <si>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</si>
  <si>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</si>
  <si>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</si>
  <si>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</si>
  <si>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</si>
  <si>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</si>
  <si>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</si>
  <si>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</si>
  <si>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</si>
  <si>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</si>
  <si>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</si>
  <si>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</si>
  <si>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</si>
  <si>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</si>
  <si>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</si>
  <si>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</si>
  <si>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</si>
  <si>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</si>
  <si>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</si>
  <si>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</si>
  <si>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</si>
  <si>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</si>
  <si>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</si>
  <si>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</si>
  <si>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</si>
  <si>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</si>
  <si>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</si>
  <si>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</si>
  <si>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</si>
  <si>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</si>
  <si>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</si>
  <si>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</si>
  <si>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</si>
  <si>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</si>
  <si>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</si>
  <si>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</si>
  <si>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</si>
  <si>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</si>
  <si>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</si>
  <si>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</si>
  <si>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</si>
  <si>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</si>
  <si>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</si>
  <si>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</si>
  <si>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</si>
  <si>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</si>
  <si>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</si>
  <si>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</si>
  <si>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</si>
  <si>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</si>
  <si>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</si>
  <si>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</si>
  <si>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</si>
  <si>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</si>
  <si>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</si>
  <si>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</si>
  <si>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</si>
  <si>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</si>
  <si>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</si>
  <si>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</si>
  <si>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</si>
  <si>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</si>
  <si>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</si>
  <si>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</si>
  <si>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</si>
  <si>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</si>
  <si>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</si>
  <si>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</si>
  <si>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</si>
  <si>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</si>
  <si>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</si>
  <si>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</si>
  <si>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</si>
  <si>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</si>
  <si>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</si>
  <si>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</si>
  <si>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</si>
  <si>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</si>
  <si>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</si>
  <si>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</si>
  <si>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</si>
  <si>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</si>
  <si>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</si>
  <si>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</si>
  <si>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</si>
  <si>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</si>
  <si>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</si>
  <si>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</si>
  <si>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</si>
  <si>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</si>
  <si>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</si>
  <si>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</si>
  <si>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</si>
  <si>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</si>
  <si>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</si>
  <si>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</si>
  <si>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</si>
  <si>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</si>
  <si>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</si>
  <si>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</si>
  <si>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</si>
  <si>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</si>
  <si>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</si>
  <si>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</si>
  <si>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</si>
  <si>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</si>
  <si>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</si>
  <si>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</si>
  <si>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</si>
  <si>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</si>
  <si>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</si>
  <si>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</si>
  <si>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</si>
  <si>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</si>
  <si>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</si>
  <si>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</si>
  <si>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</si>
  <si>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</si>
  <si>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</si>
  <si>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</si>
  <si>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</si>
  <si>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</si>
  <si>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</si>
  <si>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</si>
  <si>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</si>
  <si>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</si>
  <si>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</si>
  <si>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</si>
  <si>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</si>
  <si>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</si>
  <si>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</si>
  <si>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</si>
  <si>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</si>
  <si>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</si>
  <si>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</si>
  <si>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</si>
  <si>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</si>
  <si>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</si>
  <si>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</si>
  <si>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</si>
  <si>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</si>
  <si>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</si>
  <si>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</si>
  <si>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</si>
  <si>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</si>
  <si>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</si>
  <si>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</si>
  <si>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</si>
  <si>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</si>
  <si>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</si>
  <si>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</si>
  <si>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</si>
  <si>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</si>
  <si>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</si>
  <si>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</si>
  <si>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</si>
  <si>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</si>
  <si>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</si>
  <si>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</si>
  <si>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</si>
  <si>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</si>
  <si>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</si>
  <si>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</si>
  <si>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</si>
  <si>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</si>
  <si>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</si>
  <si>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</si>
  <si>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</si>
  <si>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</si>
  <si>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</si>
  <si>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</si>
  <si>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</si>
  <si>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</si>
  <si>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</si>
  <si>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</si>
  <si>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</si>
  <si>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</si>
  <si>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</si>
  <si>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</si>
  <si>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</si>
  <si>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</si>
  <si>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</si>
  <si>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</si>
  <si>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</si>
  <si>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</si>
  <si>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</si>
  <si>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</si>
  <si>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</si>
  <si>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</si>
  <si>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</si>
  <si>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</si>
  <si>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</si>
  <si>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</si>
  <si>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</si>
  <si>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</si>
  <si>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</si>
  <si>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</si>
  <si>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</si>
  <si>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</si>
  <si>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</si>
  <si>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</si>
  <si>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</si>
  <si>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</si>
  <si>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</si>
  <si>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</si>
  <si>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</si>
  <si>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</si>
  <si>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</si>
  <si>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</si>
  <si>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</si>
  <si>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</si>
  <si>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</si>
  <si>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</si>
  <si>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</si>
  <si>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</si>
  <si>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</si>
  <si>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</si>
  <si>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</si>
  <si>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</si>
  <si>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</si>
  <si>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</si>
  <si>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</si>
  <si>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</si>
  <si>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</si>
  <si>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</si>
  <si>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</si>
  <si>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</si>
  <si>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</si>
  <si>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</si>
  <si>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</si>
  <si>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</si>
  <si>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</si>
  <si>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</si>
  <si>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</si>
  <si>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</si>
  <si>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</si>
  <si>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</si>
  <si>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</si>
  <si>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</si>
  <si>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</si>
  <si>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</si>
  <si>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</si>
  <si>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</si>
  <si>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</si>
  <si>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</si>
  <si>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</si>
  <si>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</si>
  <si>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</si>
  <si>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</si>
  <si>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</si>
  <si>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</si>
  <si>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</si>
  <si>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</si>
  <si>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</si>
  <si>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</si>
  <si>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</si>
  <si>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</si>
  <si>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</si>
  <si>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</si>
  <si>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</si>
  <si>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</si>
  <si>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</si>
  <si>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</si>
  <si>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</si>
  <si>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</si>
  <si>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</si>
  <si>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</si>
  <si>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</si>
  <si>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</si>
  <si>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</si>
  <si>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</si>
  <si>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</si>
  <si>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</si>
  <si>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</si>
  <si>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</si>
  <si>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</si>
  <si>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</si>
  <si>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</si>
  <si>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</si>
  <si>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</si>
  <si>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</si>
  <si>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</si>
  <si>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</si>
  <si>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</si>
  <si>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</si>
  <si>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</si>
  <si>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</si>
  <si>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</si>
  <si>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</si>
  <si>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</si>
  <si>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</si>
  <si>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</si>
  <si>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</si>
  <si>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</si>
  <si>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</si>
  <si>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</si>
  <si>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</si>
  <si>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</si>
  <si>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</si>
  <si>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</si>
  <si>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</si>
  <si>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</si>
  <si>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</si>
  <si>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</si>
  <si>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</si>
  <si>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</si>
  <si>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</si>
  <si>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</si>
  <si>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</si>
  <si>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</si>
  <si>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</si>
  <si>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</si>
  <si>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</si>
  <si>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</si>
  <si>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</si>
  <si>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</si>
  <si>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</si>
  <si>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</si>
  <si>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</si>
  <si>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</si>
  <si>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</si>
  <si>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</si>
  <si>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</si>
  <si>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</si>
  <si>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</si>
  <si>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</si>
  <si>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</si>
  <si>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</si>
  <si>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</si>
  <si>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</si>
  <si>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</si>
  <si>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</si>
  <si>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</si>
  <si>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</si>
  <si>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</si>
  <si>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</si>
  <si>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</si>
  <si>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</si>
  <si>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</si>
  <si>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</si>
  <si>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</si>
  <si>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</si>
  <si>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</si>
  <si>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</si>
  <si>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</si>
  <si>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</si>
  <si>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</si>
  <si>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</si>
  <si>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</si>
  <si>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</si>
  <si>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</si>
  <si>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</si>
  <si>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</si>
  <si>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</si>
  <si>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</si>
  <si>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</si>
  <si>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</si>
  <si>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</si>
  <si>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</si>
  <si>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</si>
  <si>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</si>
  <si>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</si>
  <si>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</si>
  <si>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</si>
  <si>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</si>
  <si>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</si>
  <si>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</si>
  <si>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</si>
  <si>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</si>
  <si>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</si>
  <si>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</si>
  <si>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</si>
  <si>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</si>
  <si>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</si>
  <si>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</si>
  <si>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</si>
  <si>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</si>
  <si>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</si>
  <si>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</si>
  <si>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</si>
  <si>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</si>
  <si>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</si>
  <si>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</si>
  <si>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</si>
  <si>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</si>
  <si>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</si>
  <si>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</si>
  <si>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</si>
  <si>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</si>
  <si>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</si>
  <si>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</si>
  <si>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</si>
  <si>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</si>
  <si>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</si>
  <si>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</si>
  <si>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</si>
  <si>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</si>
  <si>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</si>
  <si>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</si>
  <si>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</si>
  <si>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</si>
  <si>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</si>
  <si>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</si>
  <si>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</si>
  <si>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</si>
  <si>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</si>
  <si>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</si>
  <si>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</si>
  <si>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</si>
  <si>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</si>
  <si>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</si>
  <si>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</si>
  <si>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</si>
  <si>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</si>
  <si>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</si>
  <si>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</si>
  <si>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</si>
  <si>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</si>
  <si>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</si>
  <si>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</si>
  <si>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</si>
  <si>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</si>
  <si>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</si>
  <si>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</si>
  <si>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</si>
  <si>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</si>
  <si>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</si>
  <si>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</si>
  <si>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</si>
  <si>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</si>
  <si>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</si>
  <si>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</si>
  <si>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</si>
  <si>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</si>
  <si>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</si>
  <si>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</si>
  <si>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</si>
  <si>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</si>
  <si>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</si>
  <si>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</si>
  <si>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</si>
  <si>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</si>
  <si>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</si>
  <si>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</si>
  <si>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</si>
  <si>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</si>
  <si>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</si>
  <si>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</si>
  <si>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</si>
  <si>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</si>
  <si>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</si>
  <si>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</si>
  <si>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</si>
  <si>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</si>
  <si>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</si>
  <si>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</si>
  <si>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</si>
  <si>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</si>
  <si>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</si>
  <si>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</si>
  <si>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</si>
  <si>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</si>
  <si>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</si>
  <si>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</si>
  <si>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</si>
  <si>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</si>
  <si>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</si>
  <si>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</si>
  <si>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</si>
  <si>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</si>
  <si>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</si>
  <si>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</si>
  <si>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</si>
  <si>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</si>
  <si>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</si>
  <si>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</si>
  <si>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</si>
  <si>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</si>
  <si>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</si>
  <si>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</si>
  <si>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</si>
  <si>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</si>
  <si>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</si>
  <si>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</si>
  <si>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</si>
  <si>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</si>
  <si>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</si>
  <si>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</si>
  <si>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</si>
  <si>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</si>
  <si>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</si>
  <si>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</si>
  <si>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</si>
  <si>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</si>
  <si>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</si>
  <si>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</si>
  <si>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</si>
  <si>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</si>
  <si>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</si>
  <si>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</si>
  <si>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</si>
  <si>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</si>
  <si>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</si>
  <si>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</si>
  <si>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</si>
  <si>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</si>
  <si>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</si>
  <si>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</si>
  <si>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</si>
  <si>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</si>
  <si>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</si>
  <si>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</si>
  <si>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</si>
  <si>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</si>
  <si>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</si>
  <si>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</si>
  <si>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</si>
  <si>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</si>
  <si>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</si>
  <si>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</si>
  <si>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</si>
  <si>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</si>
  <si>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</si>
  <si>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</si>
  <si>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</si>
  <si>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</si>
  <si>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</si>
  <si>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</si>
  <si>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</si>
  <si>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</si>
  <si>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</si>
  <si>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</si>
  <si>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</si>
  <si>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</si>
  <si>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</si>
  <si>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</si>
  <si>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</si>
  <si>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</si>
  <si>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</si>
  <si>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</si>
  <si>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</si>
  <si>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</si>
  <si>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</si>
  <si>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</si>
  <si>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</si>
  <si>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</si>
  <si>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</si>
  <si>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</si>
  <si>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</si>
  <si>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</si>
  <si>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</si>
  <si>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</si>
  <si>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</si>
  <si>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</si>
  <si>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</si>
  <si>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</si>
  <si>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</si>
  <si>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</si>
  <si>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</si>
  <si>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</si>
  <si>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</si>
  <si>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</si>
  <si>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</si>
  <si>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</si>
  <si>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</si>
  <si>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</si>
  <si>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</si>
  <si>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</si>
  <si>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</si>
  <si>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</si>
  <si>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</si>
  <si>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</si>
  <si>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</si>
  <si>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</si>
  <si>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</si>
  <si>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</si>
  <si>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</si>
  <si>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</si>
  <si>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</si>
  <si>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</si>
  <si>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</si>
  <si>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</si>
  <si>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</si>
  <si>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</si>
  <si>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</si>
  <si>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</si>
  <si>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</si>
  <si>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</si>
  <si>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</si>
  <si>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</si>
  <si>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</si>
  <si>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</si>
  <si>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</si>
  <si>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</si>
  <si>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</si>
  <si>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</si>
  <si>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</si>
  <si>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</si>
  <si>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</si>
  <si>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</si>
  <si>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</si>
  <si>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</si>
  <si>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</si>
  <si>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</si>
  <si>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</si>
  <si>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</si>
  <si>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</si>
  <si>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</si>
  <si>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</si>
  <si>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</si>
  <si>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</si>
  <si>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</si>
  <si>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</si>
  <si>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</si>
  <si>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</si>
  <si>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</si>
  <si>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</si>
  <si>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</si>
  <si>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</si>
  <si>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</si>
  <si>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</si>
  <si>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</si>
  <si>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</si>
  <si>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</si>
  <si>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</si>
  <si>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</si>
  <si>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</si>
  <si>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</si>
  <si>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</si>
  <si>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</si>
  <si>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</si>
  <si>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</si>
  <si>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</si>
  <si>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</si>
  <si>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</si>
  <si>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</si>
  <si>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</si>
  <si>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</si>
  <si>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</si>
  <si>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</si>
  <si>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</si>
  <si>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</si>
  <si>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</si>
  <si>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</si>
  <si>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</si>
  <si>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</si>
  <si>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</si>
  <si>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</si>
  <si>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</si>
  <si>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</si>
  <si>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</si>
  <si>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</si>
  <si>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</si>
  <si>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</si>
  <si>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</si>
  <si>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</si>
  <si>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</si>
  <si>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</si>
  <si>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</si>
  <si>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</si>
  <si>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</si>
  <si>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</si>
  <si>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</si>
  <si>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</si>
  <si>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</si>
  <si>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</si>
  <si>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</si>
  <si>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</si>
  <si>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</si>
  <si>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</si>
  <si>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</si>
  <si>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</si>
  <si>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</si>
  <si>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</si>
  <si>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</si>
  <si>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</si>
  <si>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</si>
  <si>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</si>
  <si>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</si>
  <si>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</si>
  <si>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</si>
  <si>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</si>
  <si>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</si>
  <si>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</si>
  <si>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</si>
  <si>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</si>
  <si>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</si>
  <si>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</si>
  <si>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</si>
  <si>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</si>
  <si>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</si>
  <si>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</si>
  <si>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</si>
  <si>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</si>
  <si>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</si>
  <si>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</si>
  <si>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</si>
  <si>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</si>
  <si>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</si>
  <si>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</si>
  <si>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</si>
  <si>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</si>
  <si>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</si>
  <si>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</si>
  <si>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</si>
  <si>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</si>
  <si>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</si>
  <si>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</si>
  <si>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</si>
  <si>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</si>
  <si>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</si>
  <si>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</si>
  <si>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</si>
  <si>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</si>
  <si>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</si>
  <si>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</si>
  <si>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</si>
  <si>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</si>
  <si>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</si>
  <si>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</si>
  <si>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</si>
  <si>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</si>
  <si>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</si>
  <si>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</si>
  <si>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</si>
  <si>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</si>
  <si>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</si>
  <si>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</si>
  <si>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</si>
  <si>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</si>
  <si>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</si>
  <si>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</si>
  <si>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</si>
  <si>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</si>
  <si>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</si>
  <si>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</si>
  <si>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</si>
  <si>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</si>
  <si>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</si>
  <si>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</si>
  <si>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</si>
  <si>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</si>
  <si>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</si>
  <si>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</si>
  <si>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</si>
  <si>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</si>
  <si>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</si>
  <si>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</si>
  <si>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</si>
  <si>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</si>
  <si>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</si>
  <si>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</si>
  <si>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</si>
  <si>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</si>
  <si>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</si>
  <si>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</si>
  <si>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</si>
  <si>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</si>
  <si>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</si>
  <si>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</si>
  <si>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</si>
  <si>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</si>
  <si>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</si>
  <si>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</si>
  <si>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</si>
  <si>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</si>
  <si>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</si>
  <si>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</si>
  <si>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</si>
  <si>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</si>
  <si>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</si>
  <si>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</si>
  <si>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</si>
  <si>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</si>
  <si>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</si>
  <si>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</si>
  <si>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</si>
  <si>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</si>
  <si>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</si>
  <si>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</si>
  <si>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</si>
  <si>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</si>
  <si>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</si>
  <si>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</si>
  <si>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</si>
  <si>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</si>
  <si>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</si>
  <si>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</si>
  <si>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</si>
  <si>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</si>
  <si>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</si>
  <si>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</si>
  <si>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</si>
  <si>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</si>
  <si>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</si>
  <si>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</si>
  <si>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</si>
  <si>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</si>
  <si>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</si>
  <si>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</si>
  <si>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</si>
  <si>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</si>
  <si>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</si>
  <si>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</si>
  <si>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</si>
  <si>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</si>
  <si>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</si>
  <si>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</si>
  <si>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</si>
  <si>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</si>
  <si>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</si>
  <si>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</si>
  <si>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</si>
  <si>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</si>
  <si>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</si>
  <si>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</si>
  <si>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</si>
  <si>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</si>
  <si>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</si>
  <si>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</si>
  <si>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</si>
  <si>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</si>
  <si>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</si>
  <si>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</si>
  <si>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</si>
  <si>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</si>
  <si>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</si>
  <si>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</si>
  <si>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</si>
  <si>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</si>
  <si>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</si>
  <si>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</si>
  <si>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</si>
  <si>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</si>
  <si>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</si>
  <si>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</si>
  <si>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</si>
  <si>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</si>
  <si>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</si>
  <si>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</si>
  <si>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</si>
  <si>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</si>
  <si>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</si>
  <si>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</si>
  <si>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</si>
  <si>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</si>
  <si>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</si>
  <si>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</si>
  <si>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</si>
  <si>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</si>
  <si>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</si>
  <si>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</si>
  <si>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</si>
  <si>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</si>
  <si>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</si>
  <si>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</si>
  <si>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</si>
  <si>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</si>
  <si>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</si>
  <si>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</si>
  <si>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</si>
  <si>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</si>
  <si>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</si>
  <si>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</si>
  <si>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</si>
  <si>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</si>
  <si>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</si>
  <si>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</si>
  <si>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</si>
  <si>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</si>
  <si>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</si>
  <si>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</si>
  <si>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</si>
  <si>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</si>
  <si>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</si>
  <si>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</si>
  <si>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</si>
  <si>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</si>
  <si>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</si>
  <si>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</si>
  <si>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</si>
  <si>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</si>
  <si>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</si>
  <si>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</si>
  <si>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</si>
  <si>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</si>
  <si>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</si>
  <si>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</si>
  <si>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</si>
  <si>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</si>
  <si>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</si>
  <si>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</si>
  <si>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</si>
  <si>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</si>
  <si>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</si>
  <si>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</si>
  <si>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</si>
  <si>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</si>
  <si>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</si>
  <si>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</si>
  <si>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</si>
  <si>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</si>
  <si>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</si>
  <si>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</si>
  <si>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</si>
  <si>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</si>
  <si>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</si>
  <si>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</si>
  <si>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</si>
  <si>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</si>
  <si>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</si>
  <si>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</si>
  <si>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</si>
  <si>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</si>
  <si>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</si>
  <si>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</si>
  <si>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</si>
  <si>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</si>
  <si>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</si>
  <si>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</si>
  <si>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</si>
  <si>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</si>
  <si>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</si>
  <si>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</si>
  <si>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</si>
  <si>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</si>
  <si>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</si>
  <si>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</si>
  <si>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</si>
  <si>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</si>
  <si>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</si>
  <si>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</si>
  <si>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</si>
  <si>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</si>
  <si>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</si>
  <si>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</si>
  <si>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</si>
  <si>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</si>
  <si>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</si>
  <si>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</si>
  <si>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</si>
  <si>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</si>
  <si>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</si>
  <si>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</si>
  <si>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</si>
  <si>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</si>
  <si>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</si>
  <si>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</si>
  <si>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</si>
  <si>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</si>
  <si>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</si>
  <si>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</si>
  <si>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</si>
  <si>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</si>
  <si>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</si>
  <si>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</si>
  <si>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</si>
  <si>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</si>
  <si>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</si>
  <si>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</si>
  <si>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</si>
  <si>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</si>
  <si>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</si>
  <si>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</si>
  <si>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</si>
  <si>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</si>
  <si>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</si>
  <si>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</si>
  <si>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</si>
  <si>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</si>
  <si>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</si>
  <si>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</si>
  <si>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</si>
  <si>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</si>
  <si>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</si>
  <si>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</si>
  <si>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</si>
  <si>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</si>
  <si>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</si>
  <si>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</si>
  <si>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</si>
  <si>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</si>
  <si>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</si>
  <si>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</si>
  <si>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</si>
  <si>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</si>
  <si>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</si>
  <si>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</si>
  <si>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</si>
  <si>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</si>
  <si>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</si>
  <si>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</si>
  <si>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</si>
  <si>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</si>
  <si>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</si>
  <si>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</si>
  <si>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</si>
  <si>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</si>
  <si>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</si>
  <si>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</si>
  <si>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</si>
  <si>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</si>
  <si>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</si>
  <si>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</si>
  <si>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</si>
  <si>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</si>
  <si>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</si>
  <si>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</si>
  <si>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</si>
  <si>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</si>
  <si>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</si>
  <si>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</si>
  <si>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</si>
  <si>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</si>
  <si>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</si>
  <si>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</si>
  <si>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</si>
  <si>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</si>
  <si>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</si>
  <si>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</si>
  <si>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</si>
  <si>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</si>
  <si>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</si>
  <si>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</si>
  <si>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</si>
  <si>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</si>
  <si>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</si>
  <si>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</si>
  <si>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</si>
  <si>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</si>
  <si>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</si>
  <si>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</si>
  <si>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</si>
  <si>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</si>
  <si>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</si>
  <si>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</si>
  <si>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</si>
  <si>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</si>
  <si>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</si>
  <si>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</si>
  <si>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</si>
  <si>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</si>
  <si>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</si>
  <si>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</si>
  <si>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</si>
  <si>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</si>
  <si>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</si>
  <si>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</si>
  <si>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</si>
  <si>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</si>
  <si>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</si>
  <si>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</si>
  <si>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</si>
  <si>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</si>
  <si>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</si>
  <si>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</si>
  <si>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</si>
  <si>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</si>
  <si>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</si>
  <si>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</si>
  <si>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</si>
  <si>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</si>
  <si>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</si>
  <si>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</si>
  <si>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</si>
  <si>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</si>
  <si>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</si>
  <si>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</si>
  <si>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</si>
  <si>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</si>
  <si>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</si>
  <si>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</si>
  <si>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</si>
  <si>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</si>
  <si>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</si>
  <si>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</si>
  <si>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</si>
  <si>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</si>
  <si>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</si>
  <si>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</si>
  <si>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</si>
  <si>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</si>
  <si>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</si>
  <si>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</si>
  <si>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</si>
  <si>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</si>
  <si>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</si>
  <si>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</si>
  <si>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</si>
  <si>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</si>
  <si>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</si>
  <si>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</si>
  <si>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</si>
  <si>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</si>
  <si>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</si>
  <si>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</si>
  <si>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</si>
  <si>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</si>
  <si>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</si>
  <si>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</si>
  <si>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</si>
  <si>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</si>
  <si>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</si>
  <si>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</si>
  <si>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</si>
  <si>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</si>
  <si>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</si>
  <si>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</si>
  <si>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</si>
  <si>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</si>
  <si>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</si>
  <si>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</si>
  <si>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</si>
  <si>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</si>
  <si>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</si>
  <si>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</si>
  <si>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</si>
  <si>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</si>
  <si>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</si>
  <si>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</si>
  <si>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</si>
  <si>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</si>
  <si>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</si>
  <si>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</si>
  <si>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</si>
  <si>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</si>
  <si>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</si>
  <si>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</si>
  <si>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</si>
  <si>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</si>
  <si>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</si>
  <si>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</si>
  <si>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</si>
  <si>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</si>
  <si>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</si>
  <si>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</si>
  <si>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</si>
  <si>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</si>
  <si>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</si>
  <si>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</si>
  <si>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</si>
  <si>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</si>
  <si>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</si>
  <si>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</si>
  <si>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</si>
  <si>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</si>
  <si>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</si>
  <si>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</si>
  <si>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</si>
  <si>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</si>
  <si>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</si>
  <si>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</si>
  <si>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</si>
  <si>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</si>
  <si>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</si>
  <si>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</si>
  <si>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</si>
  <si>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</si>
  <si>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</si>
  <si>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</si>
  <si>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</si>
  <si>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</si>
  <si>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</si>
  <si>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</si>
  <si>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</si>
  <si>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</si>
  <si>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</si>
  <si>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</si>
  <si>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</si>
  <si>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</si>
  <si>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</si>
  <si>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</si>
  <si>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</si>
  <si>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</si>
  <si>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</si>
  <si>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</si>
  <si>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</si>
  <si>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</si>
  <si>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</si>
  <si>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</si>
  <si>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</si>
  <si>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</si>
  <si>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</si>
  <si>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</si>
  <si>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</si>
  <si>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</si>
  <si>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</si>
  <si>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</si>
  <si>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</si>
  <si>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</si>
  <si>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</si>
  <si>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</si>
  <si>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</si>
  <si>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</si>
  <si>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</si>
  <si>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</si>
  <si>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</si>
  <si>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</si>
  <si>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</si>
  <si>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</si>
  <si>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</si>
  <si>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</si>
  <si>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</si>
  <si>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</si>
  <si>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</si>
  <si>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</si>
  <si>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</si>
  <si>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</si>
  <si>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</si>
  <si>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</si>
  <si>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</si>
  <si>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</si>
  <si>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</si>
  <si>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</si>
  <si>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</si>
  <si>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</si>
  <si>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</si>
  <si>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</si>
  <si>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</si>
  <si>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</si>
  <si>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</si>
  <si>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</si>
  <si>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</si>
  <si>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</si>
  <si>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</si>
  <si>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</si>
  <si>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</si>
  <si>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</si>
  <si>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</si>
  <si>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</si>
  <si>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</si>
  <si>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</si>
  <si>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</si>
  <si>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</si>
  <si>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</si>
  <si>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</si>
  <si>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</si>
  <si>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</si>
  <si>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</si>
  <si>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</si>
  <si>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</si>
  <si>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</si>
  <si>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</si>
  <si>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</si>
  <si>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</si>
  <si>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</si>
  <si>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</si>
  <si>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</si>
  <si>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</si>
  <si>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</si>
  <si>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</si>
  <si>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</si>
  <si>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</si>
  <si>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</si>
  <si>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</si>
  <si>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</si>
  <si>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</si>
  <si>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</si>
  <si>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</si>
  <si>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</si>
  <si>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</si>
  <si>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</si>
  <si>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</si>
  <si>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</si>
  <si>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</si>
  <si>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</si>
  <si>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</si>
  <si>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</si>
  <si>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</si>
  <si>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</si>
  <si>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</si>
  <si>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</si>
  <si>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</si>
  <si>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</si>
  <si>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</si>
  <si>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</si>
  <si>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</si>
  <si>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</si>
  <si>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</si>
  <si>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</si>
  <si>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</si>
  <si>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</si>
  <si>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</si>
  <si>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</si>
  <si>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</si>
  <si>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</si>
  <si>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</si>
  <si>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</si>
  <si>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</si>
  <si>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</si>
  <si>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</si>
  <si>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</si>
  <si>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</si>
  <si>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</si>
  <si>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</si>
  <si>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</si>
  <si>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</si>
  <si>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</si>
  <si>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</si>
  <si>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</si>
  <si>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</si>
  <si>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</si>
  <si>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</si>
  <si>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</si>
  <si>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</si>
  <si>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</si>
  <si>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</si>
  <si>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</si>
  <si>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</si>
  <si>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</si>
  <si>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</si>
  <si>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</si>
  <si>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</si>
  <si>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</si>
  <si>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</si>
  <si>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</si>
  <si>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</si>
  <si>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</si>
  <si>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</si>
  <si>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</si>
  <si>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</si>
  <si>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</si>
  <si>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</si>
  <si>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</si>
  <si>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</si>
  <si>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</si>
  <si>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</si>
  <si>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</si>
  <si>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</si>
  <si>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</si>
  <si>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</si>
  <si>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</si>
  <si>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</si>
  <si>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</si>
  <si>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</si>
  <si>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</si>
  <si>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</si>
  <si>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</si>
  <si>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</si>
  <si>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</si>
  <si>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</si>
  <si>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</si>
  <si>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</si>
  <si>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</si>
  <si>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</si>
  <si>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</si>
  <si>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</si>
  <si>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</si>
  <si>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</si>
  <si>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</si>
  <si>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</si>
  <si>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</si>
  <si>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</si>
  <si>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</si>
  <si>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</si>
  <si>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</si>
  <si>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</si>
  <si>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</si>
  <si>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</si>
  <si>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</si>
  <si>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</si>
  <si>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</si>
  <si>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</si>
  <si>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</si>
  <si>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</si>
  <si>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</si>
  <si>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</si>
  <si>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</si>
  <si>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</si>
  <si>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</si>
  <si>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</si>
  <si>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</si>
  <si>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</si>
  <si>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</si>
  <si>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</si>
  <si>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</si>
  <si>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</si>
  <si>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</si>
  <si>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</si>
  <si>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</si>
  <si>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</si>
  <si>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</si>
  <si>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</si>
  <si>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</si>
  <si>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</si>
  <si>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</si>
  <si>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</si>
  <si>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</si>
  <si>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</si>
  <si>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</si>
  <si>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</si>
  <si>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</si>
  <si>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</si>
  <si>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</si>
  <si>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</si>
  <si>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</si>
  <si>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</si>
  <si>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</si>
  <si>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</si>
  <si>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</si>
  <si>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</si>
  <si>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</si>
  <si>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</si>
  <si>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</si>
  <si>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</si>
  <si>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</si>
  <si>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</si>
  <si>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</si>
  <si>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</si>
  <si>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</si>
  <si>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</si>
  <si>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</si>
  <si>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</si>
  <si>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</si>
  <si>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</si>
  <si>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</si>
  <si>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</si>
  <si>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</si>
  <si>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</si>
  <si>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</si>
  <si>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</si>
  <si>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</si>
  <si>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</si>
  <si>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</si>
  <si>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</si>
  <si>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</si>
  <si>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</si>
  <si>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</si>
  <si>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</si>
  <si>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</si>
  <si>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</si>
  <si>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</si>
  <si>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</si>
  <si>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</si>
  <si>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</si>
  <si>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</si>
  <si>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</si>
  <si>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</si>
  <si>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</si>
  <si>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</si>
  <si>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</si>
  <si>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</si>
  <si>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</si>
  <si>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</si>
  <si>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</si>
  <si>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</si>
  <si>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</si>
  <si>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</si>
  <si>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</si>
  <si>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</si>
  <si>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</si>
  <si>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</si>
  <si>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</si>
  <si>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</si>
  <si>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</si>
  <si>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</si>
  <si>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</si>
  <si>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</si>
  <si>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</si>
  <si>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</si>
  <si>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</si>
  <si>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</si>
  <si>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</si>
  <si>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</si>
  <si>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</si>
  <si>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</si>
  <si>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</si>
  <si>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</si>
  <si>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</si>
  <si>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</si>
  <si>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</si>
  <si>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</si>
  <si>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</si>
  <si>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</si>
  <si>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</si>
  <si>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</si>
  <si>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</si>
  <si>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</si>
  <si>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</si>
  <si>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</si>
  <si>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</si>
  <si>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</si>
  <si>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</si>
  <si>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</si>
  <si>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</si>
  <si>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</si>
  <si>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</si>
  <si>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</si>
  <si>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</si>
  <si>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</si>
  <si>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</si>
  <si>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</si>
  <si>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</si>
  <si>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</si>
  <si>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</si>
  <si>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</si>
  <si>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</si>
  <si>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</si>
  <si>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</si>
  <si>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</si>
  <si>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</si>
  <si>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</si>
  <si>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</si>
  <si>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</si>
  <si>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</si>
  <si>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</si>
  <si>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</si>
  <si>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</si>
  <si>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</si>
  <si>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</si>
  <si>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</si>
  <si>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</si>
  <si>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</si>
  <si>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</si>
  <si>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</si>
  <si>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</si>
  <si>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</si>
  <si>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</si>
  <si>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</si>
  <si>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</si>
  <si>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</si>
  <si>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</si>
  <si>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</si>
  <si>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</si>
  <si>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</si>
  <si>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</si>
  <si>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</si>
  <si>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</si>
  <si>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</si>
  <si>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</si>
  <si>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</si>
  <si>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</si>
  <si>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</si>
  <si>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</si>
  <si>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</si>
  <si>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</si>
  <si>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</si>
  <si>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</si>
  <si>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</si>
  <si>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</si>
  <si>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</si>
  <si>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</si>
  <si>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</si>
  <si>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</si>
  <si>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</si>
  <si>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</si>
  <si>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</si>
  <si>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</si>
  <si>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</si>
  <si>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</si>
  <si>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</si>
  <si>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</si>
  <si>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</si>
  <si>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</si>
  <si>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</si>
  <si>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</si>
  <si>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</si>
  <si>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</si>
  <si>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</si>
  <si>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</si>
  <si>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</si>
  <si>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</si>
  <si>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</si>
  <si>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</si>
  <si>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</si>
  <si>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</si>
  <si>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</si>
  <si>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</si>
  <si>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</si>
  <si>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</si>
  <si>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</si>
  <si>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</si>
  <si>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</si>
  <si>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</si>
  <si>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</si>
  <si>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</si>
  <si>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</si>
  <si>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</si>
  <si>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</si>
  <si>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</si>
  <si>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</si>
  <si>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</si>
  <si>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</si>
  <si>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</si>
  <si>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</si>
  <si>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</si>
  <si>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</si>
  <si>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</si>
  <si>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</si>
  <si>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</si>
  <si>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</si>
  <si>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</si>
  <si>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</si>
  <si>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</si>
  <si>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</si>
  <si>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</si>
  <si>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</si>
  <si>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</si>
  <si>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</si>
  <si>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</si>
  <si>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</si>
  <si>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</si>
  <si>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</si>
  <si>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</si>
  <si>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</si>
  <si>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</si>
  <si>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</si>
  <si>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</si>
  <si>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</si>
  <si>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</si>
  <si>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</si>
  <si>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</si>
  <si>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</si>
  <si>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</si>
  <si>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</si>
  <si>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</si>
  <si>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</si>
  <si>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</si>
  <si>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</si>
  <si>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</si>
  <si>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</si>
  <si>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</si>
  <si>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</si>
  <si>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</si>
  <si>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</si>
  <si>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</si>
  <si>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</si>
  <si>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</si>
  <si>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</si>
  <si>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</si>
  <si>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</si>
  <si>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</si>
  <si>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</si>
  <si>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</si>
  <si>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</si>
  <si>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</si>
  <si>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</si>
  <si>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</si>
  <si>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</si>
  <si>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</si>
  <si>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</si>
  <si>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</si>
  <si>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</si>
  <si>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</si>
  <si>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</si>
  <si>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</si>
  <si>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</si>
  <si>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</si>
  <si>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</si>
  <si>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</si>
  <si>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</si>
  <si>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</si>
  <si>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</si>
  <si>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</si>
  <si>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</si>
  <si>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</si>
  <si>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</si>
  <si>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</si>
  <si>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</si>
  <si>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</si>
  <si>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</si>
  <si>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</si>
  <si>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</si>
  <si>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</si>
  <si>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</si>
  <si>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</si>
  <si>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</si>
  <si>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</si>
  <si>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</si>
  <si>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</si>
  <si>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</si>
  <si>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</si>
  <si>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</si>
  <si>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</si>
  <si>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</si>
  <si>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</si>
  <si>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</si>
  <si>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</si>
  <si>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</si>
  <si>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</si>
  <si>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</si>
  <si>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</si>
  <si>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</si>
  <si>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</si>
  <si>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</si>
  <si>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</si>
  <si>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</si>
  <si>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</si>
  <si>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</si>
  <si>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</si>
  <si>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</si>
  <si>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</si>
  <si>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</si>
  <si>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</si>
  <si>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</si>
  <si>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</si>
  <si>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</si>
  <si>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</si>
  <si>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</si>
  <si>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</si>
  <si>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</si>
  <si>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</si>
  <si>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</si>
  <si>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</si>
  <si>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</si>
  <si>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</si>
  <si>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</si>
  <si>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</si>
  <si>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</si>
  <si>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</si>
  <si>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</si>
  <si>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</si>
  <si>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</si>
  <si>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</si>
  <si>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</si>
  <si>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</si>
  <si>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</si>
  <si>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</si>
  <si>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</si>
  <si>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</si>
  <si>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</si>
  <si>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</si>
  <si>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</si>
  <si>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</si>
  <si>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</si>
  <si>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</si>
  <si>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</si>
  <si>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</si>
  <si>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</si>
  <si>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</si>
  <si>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</si>
  <si>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</si>
  <si>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</si>
  <si>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</si>
  <si>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</si>
  <si>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</si>
  <si>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</si>
  <si>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</si>
  <si>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</si>
  <si>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</si>
  <si>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</si>
  <si>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</si>
  <si>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</si>
  <si>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</si>
  <si>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</si>
  <si>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</si>
  <si>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</si>
  <si>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</si>
  <si>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</si>
  <si>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</si>
  <si>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</si>
  <si>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</si>
  <si>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</si>
  <si>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</si>
  <si>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</si>
  <si>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</si>
  <si>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</si>
  <si>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</si>
  <si>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</si>
  <si>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</si>
  <si>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</si>
  <si>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</si>
  <si>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</si>
  <si>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</si>
  <si>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</si>
  <si>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</si>
  <si>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</si>
  <si>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</si>
  <si>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</si>
  <si>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</si>
  <si>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</si>
  <si>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</si>
  <si>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</si>
  <si>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</si>
  <si>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</si>
  <si>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</si>
  <si>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</si>
  <si>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</si>
  <si>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</si>
  <si>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</si>
  <si>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</si>
  <si>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</si>
  <si>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</si>
  <si>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</si>
  <si>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</si>
  <si>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</si>
  <si>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</si>
  <si>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</si>
  <si>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</si>
  <si>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</si>
  <si>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</si>
  <si>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</si>
  <si>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</si>
  <si>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</si>
  <si>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</si>
  <si>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</si>
  <si>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</si>
  <si>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</si>
  <si>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</si>
  <si>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</si>
  <si>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</si>
  <si>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</si>
  <si>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</si>
  <si>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</si>
  <si>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</si>
  <si>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</si>
  <si>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</si>
  <si>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</si>
  <si>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</si>
  <si>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</si>
  <si>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</si>
  <si>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</si>
  <si>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</si>
  <si>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</si>
  <si>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</si>
  <si>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</si>
  <si>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</si>
  <si>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</si>
  <si>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</si>
  <si>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</si>
  <si>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</si>
  <si>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</si>
  <si>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</si>
  <si>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</si>
  <si>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</si>
  <si>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</si>
  <si>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</si>
  <si>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</si>
  <si>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</si>
  <si>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</si>
  <si>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</si>
  <si>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</si>
  <si>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</si>
  <si>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</si>
  <si>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</si>
  <si>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</si>
  <si>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</si>
  <si>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</si>
  <si>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</si>
  <si>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</si>
  <si>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</si>
  <si>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</si>
  <si>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</si>
  <si>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</si>
  <si>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</si>
  <si>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</si>
  <si>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</si>
  <si>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</si>
  <si>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</si>
  <si>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</si>
  <si>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</si>
  <si>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</si>
  <si>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</si>
  <si>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</si>
  <si>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</si>
  <si>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</si>
  <si>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</si>
  <si>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</si>
  <si>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</si>
  <si>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</si>
  <si>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</si>
  <si>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</si>
  <si>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</si>
  <si>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</si>
  <si>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</si>
  <si>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</si>
  <si>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</si>
  <si>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</si>
  <si>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</si>
  <si>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</si>
  <si>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</si>
  <si>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</si>
  <si>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</si>
  <si>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</si>
  <si>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</si>
  <si>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</si>
  <si>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</si>
  <si>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</si>
  <si>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</si>
  <si>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</si>
  <si>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</si>
  <si>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</si>
  <si>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</si>
  <si>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</si>
  <si>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</si>
  <si>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</si>
  <si>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</si>
  <si>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</si>
  <si>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</si>
  <si>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</si>
  <si>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</si>
  <si>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</si>
  <si>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</si>
  <si>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</si>
  <si>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</si>
  <si>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</si>
  <si>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</si>
  <si>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</si>
  <si>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</si>
  <si>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</si>
  <si>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</si>
  <si>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</si>
  <si>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</si>
  <si>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</si>
  <si>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</si>
  <si>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</si>
  <si>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</si>
  <si>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</si>
  <si>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</si>
  <si>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</si>
  <si>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</si>
  <si>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</si>
  <si>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</si>
  <si>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</si>
  <si>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</si>
  <si>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</si>
  <si>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</si>
  <si>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</si>
  <si>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</si>
  <si>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</si>
  <si>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</si>
  <si>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</si>
  <si>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</si>
  <si>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</si>
  <si>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</si>
  <si>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</si>
  <si>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</si>
  <si>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</si>
  <si>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</si>
  <si>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</si>
  <si>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</si>
  <si>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</si>
  <si>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</si>
  <si>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</si>
  <si>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</si>
  <si>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</si>
  <si>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</si>
  <si>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</si>
  <si>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</si>
  <si>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</si>
  <si>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</si>
  <si>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</si>
  <si>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</si>
  <si>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</si>
  <si>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</si>
  <si>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</si>
  <si>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</si>
  <si>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</si>
  <si>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</si>
  <si>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</si>
  <si>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</si>
  <si>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</si>
  <si>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</si>
  <si>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</si>
  <si>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</si>
  <si>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</si>
  <si>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</si>
  <si>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</si>
  <si>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</si>
  <si>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</si>
  <si>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</si>
  <si>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</si>
  <si>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</si>
  <si>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</si>
  <si>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</si>
  <si>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</si>
  <si>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</si>
  <si>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</si>
  <si>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</si>
  <si>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</si>
  <si>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</si>
  <si>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</si>
  <si>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</si>
  <si>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</si>
  <si>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</si>
  <si>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</si>
  <si>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</si>
  <si>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</si>
  <si>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</si>
  <si>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</si>
  <si>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</si>
  <si>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</si>
  <si>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</si>
  <si>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</si>
  <si>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</si>
  <si>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</si>
  <si>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</si>
  <si>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</si>
  <si>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</si>
  <si>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</si>
  <si>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</si>
  <si>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</si>
  <si>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</si>
  <si>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</si>
  <si>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</si>
  <si>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</si>
  <si>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</si>
  <si>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</si>
  <si>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</si>
  <si>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</si>
  <si>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</si>
  <si>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</si>
  <si>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</si>
  <si>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</si>
  <si>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</si>
  <si>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</si>
  <si>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</si>
  <si>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</si>
  <si>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</si>
  <si>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</si>
  <si>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</si>
  <si>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</si>
  <si>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</si>
  <si>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</si>
  <si>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</si>
  <si>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</si>
  <si>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</si>
  <si>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</si>
  <si>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</si>
  <si>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</si>
  <si>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</si>
  <si>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</si>
  <si>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</si>
  <si>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</si>
  <si>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</si>
  <si>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</si>
  <si>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</si>
  <si>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</si>
  <si>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</si>
  <si>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</si>
  <si>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</si>
  <si>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</si>
  <si>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</si>
  <si>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</si>
  <si>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</si>
  <si>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</si>
  <si>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</si>
  <si>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</si>
  <si>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</si>
  <si>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</si>
  <si>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</si>
  <si>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</si>
  <si>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</si>
  <si>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</si>
  <si>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</si>
  <si>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</si>
  <si>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</si>
  <si>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</si>
  <si>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</si>
  <si>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</si>
  <si>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</si>
  <si>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</si>
  <si>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</si>
  <si>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</si>
  <si>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</si>
  <si>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</si>
  <si>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</si>
  <si>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</si>
  <si>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</si>
  <si>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</si>
  <si>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</si>
  <si>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</si>
  <si>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</si>
  <si>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</si>
  <si>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</si>
  <si>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</si>
  <si>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</si>
  <si>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</si>
  <si>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</si>
  <si>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</si>
  <si>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</si>
  <si>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</si>
  <si>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</si>
  <si>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</si>
  <si>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</si>
  <si>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</si>
  <si>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</si>
  <si>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</si>
  <si>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</si>
  <si>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</si>
  <si>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</si>
  <si>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</si>
  <si>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</si>
  <si>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</si>
  <si>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</si>
  <si>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</si>
  <si>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</si>
  <si>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</si>
  <si>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</si>
  <si>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</si>
  <si>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</si>
  <si>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</si>
  <si>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</si>
  <si>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</si>
  <si>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</si>
  <si>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</si>
  <si>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</si>
  <si>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</si>
  <si>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</si>
  <si>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</si>
  <si>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</si>
  <si>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</si>
  <si>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</si>
  <si>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</si>
  <si>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</si>
  <si>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</si>
  <si>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</si>
  <si>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</si>
  <si>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</si>
  <si>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</si>
  <si>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</si>
  <si>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</si>
  <si>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</si>
  <si>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</si>
  <si>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</si>
  <si>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</si>
  <si>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</si>
  <si>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</si>
  <si>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</si>
  <si>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</si>
  <si>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</si>
  <si>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</si>
  <si>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</si>
  <si>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</si>
  <si>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</si>
  <si>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</si>
  <si>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</si>
  <si>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</si>
  <si>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</si>
  <si>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</si>
  <si>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</si>
  <si>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</si>
  <si>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</si>
  <si>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</si>
  <si>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</si>
  <si>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</si>
  <si>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</si>
  <si>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</si>
  <si>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</si>
  <si>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</si>
  <si>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</si>
  <si>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</si>
  <si>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</si>
  <si>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</si>
  <si>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</si>
  <si>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</si>
  <si>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</si>
  <si>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</si>
  <si>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</si>
  <si>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</si>
  <si>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</si>
  <si>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</si>
  <si>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</si>
  <si>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</si>
  <si>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</si>
  <si>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</si>
  <si>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</si>
  <si>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</si>
  <si>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</si>
  <si>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</si>
  <si>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</si>
  <si>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</si>
  <si>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</si>
  <si>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</si>
  <si>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</si>
  <si>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</si>
  <si>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</si>
  <si>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</si>
  <si>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</si>
  <si>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</si>
  <si>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</si>
  <si>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</si>
  <si>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</si>
  <si>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</si>
  <si>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</si>
  <si>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</si>
  <si>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</si>
  <si>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</si>
  <si>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</si>
  <si>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</si>
  <si>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</si>
  <si>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</si>
  <si>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</si>
  <si>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</si>
  <si>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</si>
  <si>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</si>
  <si>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</si>
  <si>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</si>
  <si>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</si>
  <si>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</si>
  <si>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</si>
  <si>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</si>
  <si>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</si>
  <si>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</si>
  <si>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</si>
  <si>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</si>
  <si>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</si>
  <si>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</si>
  <si>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</si>
  <si>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</si>
  <si>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</si>
  <si>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</si>
  <si>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</si>
  <si>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</si>
  <si>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</si>
  <si>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</si>
  <si>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</si>
  <si>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</si>
  <si>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</si>
  <si>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</si>
  <si>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</si>
  <si>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</si>
  <si>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</si>
  <si>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</si>
  <si>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</si>
  <si>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</si>
  <si>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</si>
  <si>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</si>
  <si>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</si>
  <si>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</si>
  <si>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</si>
  <si>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</si>
  <si>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</si>
  <si>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</si>
  <si>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</si>
  <si>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</si>
  <si>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</si>
  <si>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</si>
  <si>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</si>
  <si>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</si>
  <si>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</si>
  <si>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</si>
  <si>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</si>
  <si>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</si>
  <si>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</si>
  <si>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</si>
  <si>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</si>
  <si>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</si>
  <si>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</si>
  <si>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</si>
  <si>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</si>
  <si>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</si>
  <si>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</si>
  <si>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</si>
  <si>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</si>
  <si>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</si>
  <si>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</si>
  <si>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</si>
  <si>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</si>
  <si>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</si>
  <si>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</si>
  <si>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</si>
  <si>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</si>
  <si>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</si>
  <si>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</si>
  <si>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</si>
  <si>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</si>
  <si>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</si>
  <si>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</si>
  <si>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</si>
  <si>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</si>
  <si>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</si>
  <si>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</si>
  <si>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</si>
  <si>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</si>
  <si>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</si>
  <si>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</si>
  <si>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</si>
  <si>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</si>
  <si>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</si>
  <si>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</si>
  <si>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</si>
  <si>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</si>
  <si>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</si>
  <si>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</si>
  <si>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</si>
  <si>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</si>
  <si>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</si>
  <si>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</si>
  <si>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</si>
  <si>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</si>
  <si>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</si>
  <si>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</si>
  <si>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</si>
  <si>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</si>
  <si>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</si>
  <si>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</si>
  <si>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</si>
  <si>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</si>
  <si>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</si>
  <si>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</si>
  <si>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</si>
  <si>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</si>
  <si>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</si>
  <si>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</si>
  <si>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</si>
  <si>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</si>
  <si>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</si>
  <si>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</si>
  <si>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</si>
  <si>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</si>
  <si>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</si>
  <si>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</si>
  <si>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</si>
  <si>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</si>
  <si>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</si>
  <si>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</si>
  <si>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</si>
  <si>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</si>
  <si>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</si>
  <si>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</si>
  <si>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</si>
  <si>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</si>
  <si>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</si>
  <si>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</si>
  <si>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</si>
  <si>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</si>
  <si>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</si>
  <si>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</si>
  <si>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</si>
  <si>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</si>
  <si>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</si>
  <si>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</si>
  <si>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</si>
  <si>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</si>
  <si>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</si>
  <si>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</si>
  <si>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</si>
  <si>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</si>
  <si>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</si>
  <si>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</si>
  <si>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</si>
  <si>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</si>
  <si>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</si>
  <si>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</si>
  <si>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</si>
  <si>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</si>
  <si>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</si>
  <si>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</si>
  <si>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</si>
  <si>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</si>
  <si>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</si>
  <si>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</si>
  <si>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</si>
  <si>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</si>
  <si>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</si>
  <si>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</si>
  <si>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</si>
  <si>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</si>
  <si>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</si>
  <si>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</si>
  <si>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</si>
  <si>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</si>
  <si>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</si>
  <si>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</si>
  <si>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</si>
  <si>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</si>
  <si>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</si>
  <si>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</si>
  <si>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</si>
  <si>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</si>
  <si>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</si>
  <si>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</si>
  <si>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</si>
  <si>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</si>
  <si>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</si>
  <si>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</si>
  <si>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</si>
  <si>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</si>
  <si>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</si>
  <si>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</si>
  <si>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</si>
  <si>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</si>
  <si>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</si>
  <si>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</si>
  <si>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</si>
  <si>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</si>
  <si>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</si>
  <si>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</si>
  <si>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</si>
  <si>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</si>
  <si>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</si>
  <si>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</si>
  <si>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</si>
  <si>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</si>
  <si>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</si>
  <si>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</si>
  <si>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</si>
  <si>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</si>
  <si>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</si>
  <si>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</si>
  <si>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</si>
  <si>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</si>
  <si>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</si>
  <si>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</si>
  <si>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</si>
  <si>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</si>
  <si>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</si>
  <si>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</si>
  <si>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</si>
  <si>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</si>
  <si>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</si>
  <si>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</si>
  <si>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</si>
  <si>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</si>
  <si>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</si>
  <si>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</si>
  <si>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</si>
  <si>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</si>
  <si>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</si>
  <si>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</si>
  <si>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</si>
  <si>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</si>
  <si>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</si>
  <si>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</si>
  <si>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</si>
  <si>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</si>
  <si>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</si>
  <si>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</si>
  <si>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</si>
  <si>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</si>
  <si>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</si>
  <si>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</si>
  <si>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</si>
  <si>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</si>
  <si>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</si>
  <si>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</si>
  <si>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</si>
  <si>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</si>
  <si>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</si>
  <si>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</si>
  <si>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</si>
  <si>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</si>
  <si>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</si>
  <si>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</si>
  <si>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</si>
  <si>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</si>
  <si>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</si>
  <si>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</si>
  <si>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</si>
  <si>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</si>
  <si>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</si>
  <si>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</si>
  <si>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</si>
  <si>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</si>
  <si>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</si>
  <si>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</si>
  <si>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</si>
  <si>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</si>
  <si>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</si>
  <si>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</si>
  <si>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</si>
  <si>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</si>
  <si>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</si>
  <si>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</si>
  <si>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</si>
  <si>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</si>
  <si>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</si>
  <si>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</si>
  <si>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</si>
  <si>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</si>
  <si>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</si>
  <si>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</si>
  <si>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</si>
  <si>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</si>
  <si>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</si>
  <si>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</si>
  <si>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</si>
  <si>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</si>
  <si>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</si>
  <si>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</si>
  <si>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</si>
  <si>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</si>
  <si>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</si>
  <si>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</si>
  <si>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</si>
  <si>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</si>
  <si>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</si>
  <si>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</si>
  <si>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</si>
  <si>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</si>
  <si>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</si>
  <si>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</si>
  <si>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</si>
  <si>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</si>
  <si>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</si>
  <si>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</si>
  <si>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</si>
  <si>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</si>
  <si>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</si>
  <si>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</si>
  <si>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</si>
  <si>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</si>
  <si>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</si>
  <si>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</si>
  <si>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</si>
  <si>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</si>
  <si>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</si>
  <si>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</si>
  <si>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</si>
  <si>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</si>
  <si>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</si>
  <si>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</si>
  <si>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</si>
  <si>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</si>
  <si>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</si>
  <si>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</si>
  <si>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</si>
  <si>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</si>
  <si>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</si>
  <si>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</si>
  <si>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</si>
  <si>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</si>
  <si>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</si>
  <si>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</si>
  <si>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</si>
  <si>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</si>
  <si>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</si>
  <si>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</si>
  <si>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</si>
  <si>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</si>
  <si>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</si>
  <si>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</si>
  <si>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</si>
  <si>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</si>
  <si>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</si>
  <si>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</si>
  <si>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</si>
  <si>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</si>
  <si>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</si>
  <si>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</si>
  <si>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</si>
  <si>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</si>
  <si>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</si>
  <si>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</si>
  <si>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</si>
  <si>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</si>
  <si>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</si>
  <si>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</si>
  <si>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</si>
  <si>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</si>
  <si>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</si>
  <si>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</si>
  <si>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</si>
  <si>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</si>
  <si>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</si>
  <si>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</si>
  <si>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</si>
  <si>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</si>
  <si>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</si>
  <si>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</si>
  <si>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</si>
  <si>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</si>
  <si>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</si>
  <si>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</si>
  <si>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</si>
  <si>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</si>
  <si>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</si>
  <si>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</si>
  <si>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</si>
  <si>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</si>
  <si>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</si>
  <si>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</si>
  <si>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</si>
  <si>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</si>
  <si>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</si>
  <si>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</si>
  <si>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</si>
  <si>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</si>
  <si>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</si>
  <si>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</si>
  <si>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</si>
  <si>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</si>
  <si>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</si>
  <si>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</si>
  <si>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</si>
  <si>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</si>
  <si>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</si>
  <si>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</si>
  <si>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</si>
  <si>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</si>
  <si>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</si>
  <si>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</si>
  <si>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</si>
  <si>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</si>
  <si>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</si>
  <si>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</si>
  <si>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</si>
  <si>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</si>
  <si>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</si>
  <si>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</si>
  <si>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</si>
  <si>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</si>
  <si>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</si>
  <si>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</si>
  <si>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</si>
  <si>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</si>
  <si>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</si>
  <si>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</si>
  <si>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</si>
  <si>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</si>
  <si>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</si>
  <si>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</si>
  <si>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</si>
  <si>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</si>
  <si>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</si>
  <si>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</si>
  <si>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</si>
  <si>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</si>
  <si>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</si>
  <si>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</si>
  <si>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</si>
  <si>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</si>
  <si>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</si>
  <si>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</si>
  <si>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</si>
  <si>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</si>
  <si>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</si>
  <si>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</si>
  <si>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</si>
  <si>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</si>
  <si>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</si>
  <si>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</si>
  <si>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</si>
  <si>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</si>
  <si>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</si>
  <si>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</si>
  <si>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</si>
  <si>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</si>
  <si>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</si>
  <si>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</si>
  <si>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</si>
  <si>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</si>
  <si>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</si>
  <si>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</si>
  <si>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</si>
  <si>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</si>
  <si>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</si>
  <si>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</si>
  <si>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</si>
  <si>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</si>
  <si>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</si>
  <si>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</si>
  <si>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</si>
  <si>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</si>
  <si>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</si>
  <si>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</si>
  <si>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</si>
  <si>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</si>
  <si>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</si>
  <si>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</si>
  <si>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</si>
  <si>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</si>
  <si>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</si>
  <si>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</si>
  <si>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</si>
  <si>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</si>
  <si>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</si>
  <si>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</si>
  <si>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</si>
  <si>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</si>
  <si>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</si>
  <si>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</si>
  <si>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</si>
  <si>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</si>
  <si>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</si>
  <si>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</si>
  <si>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</si>
  <si>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</si>
  <si>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</si>
  <si>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</si>
  <si>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</si>
  <si>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</si>
  <si>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</si>
  <si>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</si>
  <si>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</si>
  <si>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</si>
  <si>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</si>
  <si>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</si>
  <si>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</si>
  <si>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</si>
  <si>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</si>
  <si>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</si>
  <si>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</si>
  <si>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</si>
  <si>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</si>
  <si>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</si>
  <si>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</si>
  <si>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</si>
  <si>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</si>
  <si>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</si>
  <si>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</si>
  <si>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</si>
  <si>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</si>
  <si>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</si>
  <si>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</si>
  <si>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</si>
  <si>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</si>
  <si>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</si>
  <si>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</si>
  <si>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</si>
  <si>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</si>
  <si>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</si>
  <si>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</si>
  <si>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</si>
  <si>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</si>
  <si>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</si>
  <si>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</si>
  <si>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</si>
  <si>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</si>
  <si>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</si>
  <si>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</si>
  <si>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</si>
  <si>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</si>
  <si>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</si>
  <si>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</si>
  <si>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</si>
  <si>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</si>
  <si>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</si>
  <si>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</si>
  <si>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</si>
  <si>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</si>
  <si>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</si>
  <si>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</si>
  <si>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</si>
  <si>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</si>
  <si>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</si>
  <si>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</si>
  <si>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</si>
  <si>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</si>
  <si>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</si>
  <si>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</si>
  <si>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</si>
  <si>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</si>
  <si>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</si>
  <si>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</si>
  <si>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</si>
  <si>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</si>
  <si>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</si>
  <si>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</si>
  <si>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</si>
  <si>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</si>
  <si>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</si>
  <si>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</si>
  <si>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</si>
  <si>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</si>
  <si>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</si>
  <si>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</si>
  <si>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</si>
  <si>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</si>
  <si>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</si>
  <si>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</si>
  <si>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</si>
  <si>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</si>
  <si>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</si>
  <si>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</si>
  <si>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</si>
  <si>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</si>
  <si>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</si>
  <si>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</si>
  <si>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</si>
  <si>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</si>
  <si>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</si>
  <si>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</si>
  <si>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</si>
  <si>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</si>
  <si>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</si>
  <si>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</si>
  <si>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</si>
  <si>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</si>
  <si>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</si>
  <si>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</si>
  <si>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</si>
  <si>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</si>
  <si>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</si>
  <si>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</si>
  <si>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</si>
  <si>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</si>
  <si>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</si>
  <si>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</si>
  <si>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</si>
  <si>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</si>
  <si>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</si>
  <si>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</si>
  <si>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</si>
  <si>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</si>
  <si>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</si>
  <si>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</si>
  <si>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</si>
  <si>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</si>
  <si>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</si>
  <si>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</si>
  <si>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</si>
  <si>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</si>
  <si>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</si>
  <si>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</si>
  <si>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</si>
  <si>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</si>
  <si>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</si>
  <si>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</si>
  <si>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</si>
  <si>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</si>
  <si>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</si>
  <si>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</si>
  <si>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</si>
  <si>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</si>
  <si>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</si>
  <si>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</si>
  <si>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</si>
  <si>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</si>
  <si>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</si>
  <si>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</si>
  <si>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</si>
  <si>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</si>
  <si>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</si>
  <si>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</si>
  <si>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</si>
  <si>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</si>
  <si>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</si>
  <si>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</si>
  <si>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</si>
  <si>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</si>
  <si>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</si>
  <si>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</si>
  <si>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</si>
  <si>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</si>
  <si>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</si>
  <si>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</si>
  <si>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</si>
  <si>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</si>
  <si>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</si>
  <si>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</si>
  <si>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</si>
  <si>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</si>
  <si>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</si>
  <si>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</si>
  <si>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</si>
  <si>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</si>
  <si>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</si>
  <si>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</si>
  <si>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</si>
  <si>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</si>
  <si>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</si>
  <si>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</si>
  <si>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</si>
  <si>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</si>
  <si>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</si>
  <si>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</si>
  <si>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</si>
  <si>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</si>
  <si>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</si>
  <si>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</si>
  <si>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</si>
  <si>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</si>
  <si>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</si>
  <si>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</si>
  <si>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</si>
  <si>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</si>
  <si>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</si>
  <si>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</si>
  <si>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</si>
  <si>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</si>
  <si>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</si>
  <si>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</si>
  <si>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</si>
  <si>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</si>
  <si>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</si>
  <si>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</si>
  <si>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</si>
  <si>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</si>
  <si>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</si>
  <si>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</si>
  <si>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</si>
  <si>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</si>
  <si>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</si>
  <si>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</si>
  <si>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</si>
  <si>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</si>
  <si>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</si>
  <si>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</si>
  <si>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</si>
  <si>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</si>
  <si>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</si>
  <si>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</si>
  <si>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</si>
  <si>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</si>
  <si>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</si>
  <si>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</si>
  <si>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</si>
  <si>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</si>
  <si>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</si>
  <si>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</si>
  <si>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</si>
  <si>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</si>
  <si>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</si>
  <si>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</si>
  <si>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</si>
  <si>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</si>
  <si>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</si>
  <si>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</si>
  <si>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</si>
  <si>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</si>
  <si>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</si>
  <si>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</si>
  <si>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</si>
  <si>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</si>
  <si>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</si>
  <si>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</si>
  <si>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</si>
  <si>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</si>
  <si>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</si>
  <si>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</si>
  <si>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</si>
  <si>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</si>
  <si>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</si>
  <si>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</si>
  <si>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</si>
  <si>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</si>
  <si>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</si>
  <si>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</si>
  <si>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</si>
  <si>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</si>
  <si>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</si>
  <si>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</si>
  <si>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</si>
  <si>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</si>
  <si>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</si>
  <si>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</si>
  <si>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</si>
  <si>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</si>
  <si>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</si>
  <si>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</si>
  <si>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</si>
  <si>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</si>
  <si>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</si>
  <si>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</si>
  <si>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</si>
  <si>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</si>
  <si>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</si>
  <si>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</si>
  <si>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</si>
  <si>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</si>
  <si>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</si>
  <si>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</si>
  <si>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</si>
  <si>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</si>
  <si>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</si>
  <si>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</si>
  <si>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</si>
  <si>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</si>
  <si>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</si>
  <si>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</si>
  <si>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</si>
  <si>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</si>
  <si>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</si>
  <si>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</si>
  <si>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</si>
  <si>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</si>
  <si>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</si>
  <si>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</si>
  <si>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</si>
  <si>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</si>
  <si>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</si>
  <si>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</si>
  <si>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</si>
  <si>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</si>
  <si>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</si>
  <si>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</si>
  <si>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</si>
  <si>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</si>
  <si>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</si>
  <si>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</si>
  <si>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</si>
  <si>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</si>
  <si>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</si>
  <si>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</si>
  <si>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</si>
  <si>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</si>
  <si>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</si>
  <si>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</si>
  <si>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</si>
  <si>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</si>
  <si>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</si>
  <si>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</si>
  <si>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</si>
  <si>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</si>
  <si>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</si>
  <si>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</si>
  <si>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</si>
  <si>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</si>
  <si>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</si>
  <si>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</si>
  <si>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</si>
  <si>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</si>
  <si>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</si>
  <si>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</si>
  <si>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</si>
  <si>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</si>
  <si>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</si>
  <si>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</si>
  <si>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</si>
  <si>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</si>
  <si>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</si>
  <si>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</si>
  <si>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</si>
  <si>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</si>
  <si>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</si>
  <si>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</si>
  <si>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</si>
  <si>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</si>
  <si>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</si>
  <si>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</si>
  <si>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</si>
  <si>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</si>
  <si>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</si>
  <si>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</si>
  <si>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</si>
  <si>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</si>
  <si>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</si>
  <si>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</si>
  <si>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</si>
  <si>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</si>
  <si>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</si>
  <si>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</si>
  <si>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</si>
  <si>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</si>
  <si>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</si>
  <si>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</si>
  <si>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</si>
  <si>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</si>
  <si>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</si>
  <si>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</si>
  <si>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</si>
  <si>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</si>
  <si>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</si>
  <si>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</si>
  <si>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</si>
  <si>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</si>
  <si>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</si>
  <si>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</si>
  <si>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</si>
  <si>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</si>
  <si>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</si>
  <si>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</si>
  <si>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</si>
  <si>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</si>
  <si>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</si>
  <si>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</si>
  <si>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</si>
  <si>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</si>
  <si>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</si>
  <si>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</si>
  <si>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</si>
  <si>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</si>
  <si>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</si>
  <si>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</si>
  <si>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</si>
  <si>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</si>
  <si>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</si>
  <si>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</si>
  <si>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</si>
  <si>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</si>
  <si>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</si>
  <si>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</si>
  <si>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</si>
  <si>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</si>
  <si>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</si>
  <si>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</si>
  <si>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</si>
  <si>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</si>
  <si>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</si>
  <si>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</si>
  <si>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</si>
  <si>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</si>
  <si>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</si>
  <si>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</si>
  <si>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</si>
  <si>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</si>
  <si>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</si>
  <si>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</si>
  <si>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</si>
  <si>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</si>
  <si>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</si>
  <si>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</si>
  <si>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</si>
  <si>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</si>
  <si>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</si>
  <si>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</si>
  <si>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</si>
  <si>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</si>
  <si>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</si>
  <si>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</si>
  <si>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</si>
  <si>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</si>
  <si>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</si>
  <si>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</si>
  <si>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</si>
  <si>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</si>
  <si>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</si>
  <si>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</si>
  <si>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</si>
  <si>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</si>
  <si>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</si>
  <si>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</si>
  <si>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</si>
  <si>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</si>
  <si>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</si>
  <si>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</si>
  <si>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</si>
  <si>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</si>
  <si>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</si>
  <si>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</si>
  <si>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</si>
  <si>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</si>
  <si>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</si>
  <si>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</si>
  <si>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</si>
  <si>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</si>
  <si>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</si>
  <si>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</si>
  <si>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</si>
  <si>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</si>
  <si>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</si>
  <si>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</si>
  <si>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</si>
  <si>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</si>
  <si>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</si>
  <si>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</si>
  <si>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</si>
  <si>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</si>
  <si>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</si>
  <si>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</si>
  <si>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</si>
  <si>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</si>
  <si>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</si>
  <si>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</si>
  <si>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</si>
  <si>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</si>
  <si>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</si>
  <si>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</si>
  <si>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</si>
  <si>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</si>
  <si>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</si>
  <si>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</si>
  <si>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</si>
  <si>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</si>
  <si>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</si>
  <si>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</si>
  <si>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</si>
  <si>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</si>
  <si>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</si>
  <si>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</si>
  <si>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</si>
  <si>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</si>
  <si>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</si>
  <si>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</si>
  <si>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</si>
  <si>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</si>
  <si>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</si>
  <si>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</si>
  <si>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</si>
  <si>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</si>
  <si>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</si>
  <si>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</si>
  <si>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</si>
  <si>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</si>
  <si>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</si>
  <si>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</si>
  <si>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</si>
  <si>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</si>
  <si>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</si>
  <si>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</si>
  <si>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</si>
  <si>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</si>
  <si>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</si>
  <si>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</si>
  <si>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</si>
  <si>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</si>
  <si>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</si>
  <si>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</si>
  <si>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</si>
  <si>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</si>
  <si>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</si>
  <si>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</si>
  <si>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</si>
  <si>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</si>
  <si>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</si>
  <si>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</si>
  <si>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</si>
  <si>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</si>
  <si>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</si>
  <si>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</si>
  <si>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</si>
  <si>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</si>
  <si>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</si>
  <si>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</si>
  <si>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</si>
  <si>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</si>
  <si>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</si>
  <si>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</si>
  <si>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</si>
  <si>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</si>
  <si>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</si>
  <si>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</si>
  <si>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</si>
  <si>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</si>
  <si>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</si>
  <si>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</si>
  <si>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</si>
  <si>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</si>
  <si>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</si>
  <si>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</si>
  <si>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</si>
  <si>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</si>
  <si>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</si>
  <si>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</si>
  <si>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</si>
  <si>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</si>
  <si>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</si>
  <si>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</si>
  <si>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</si>
  <si>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</si>
  <si>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</si>
  <si>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</si>
  <si>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</si>
  <si>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</si>
  <si>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</si>
  <si>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</si>
  <si>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</si>
  <si>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</si>
  <si>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</si>
  <si>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</si>
  <si>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</si>
  <si>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</si>
  <si>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</si>
  <si>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</si>
  <si>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</si>
  <si>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</si>
  <si>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</si>
  <si>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</si>
  <si>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</si>
  <si>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</si>
  <si>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</si>
  <si>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</si>
  <si>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</si>
  <si>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</si>
  <si>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</si>
  <si>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</si>
  <si>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</si>
  <si>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</si>
  <si>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</si>
  <si>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</si>
  <si>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</si>
  <si>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</si>
  <si>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</si>
  <si>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</si>
  <si>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</si>
  <si>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</si>
  <si>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</si>
  <si>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</si>
  <si>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</si>
  <si>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</si>
  <si>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</si>
  <si>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</si>
  <si>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</si>
  <si>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</si>
  <si>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</si>
  <si>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</si>
  <si>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</si>
  <si>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</si>
  <si>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</si>
  <si>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</si>
  <si>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</si>
  <si>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</si>
  <si>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</si>
  <si>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</si>
  <si>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</si>
  <si>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</si>
  <si>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</si>
  <si>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</si>
  <si>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</si>
  <si>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</si>
  <si>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</si>
  <si>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</si>
  <si>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</si>
  <si>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</si>
  <si>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</si>
  <si>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</si>
  <si>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</si>
  <si>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</si>
  <si>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</si>
  <si>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</si>
  <si>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</si>
  <si>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</si>
  <si>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</si>
  <si>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</si>
  <si>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</si>
  <si>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</si>
  <si>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</si>
  <si>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</si>
  <si>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</si>
  <si>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</si>
  <si>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</si>
  <si>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</si>
  <si>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</si>
  <si>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</si>
  <si>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</si>
  <si>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</si>
  <si>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</si>
  <si>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</si>
  <si>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</si>
  <si>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</si>
  <si>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</si>
  <si>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</si>
  <si>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</si>
  <si>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</si>
  <si>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</si>
  <si>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</si>
  <si>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</si>
  <si>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</si>
  <si>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</si>
  <si>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</si>
  <si>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</si>
  <si>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</si>
  <si>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</si>
  <si>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</si>
  <si>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</si>
  <si>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</si>
  <si>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</si>
  <si>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</si>
  <si>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</si>
  <si>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</si>
  <si>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</si>
  <si>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</si>
  <si>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</si>
  <si>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</si>
  <si>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</si>
  <si>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</si>
  <si>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</si>
  <si>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</si>
  <si>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</si>
  <si>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</si>
  <si>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</si>
  <si>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</si>
  <si>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</si>
  <si>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</si>
  <si>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</si>
  <si>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</si>
  <si>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</si>
  <si>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</si>
  <si>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</si>
  <si>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</si>
  <si>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</si>
  <si>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</si>
  <si>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</si>
  <si>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</si>
  <si>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</si>
  <si>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</si>
  <si>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</si>
  <si>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</si>
  <si>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</si>
  <si>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</si>
  <si>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</si>
  <si>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</si>
  <si>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</si>
  <si>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</si>
  <si>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</si>
  <si>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</si>
  <si>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</si>
  <si>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</si>
  <si>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</si>
  <si>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</si>
  <si>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</si>
  <si>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</si>
  <si>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</si>
  <si>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</si>
  <si>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</si>
  <si>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</si>
  <si>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</si>
  <si>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</si>
  <si>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</si>
  <si>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</si>
  <si>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</si>
  <si>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</si>
  <si>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</si>
  <si>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</si>
  <si>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</si>
  <si>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</si>
  <si>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</si>
  <si>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</si>
  <si>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</si>
  <si>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</si>
  <si>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</si>
  <si>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</si>
  <si>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</si>
  <si>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</si>
  <si>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</si>
  <si>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</si>
  <si>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</si>
  <si>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</si>
  <si>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</si>
  <si>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</si>
  <si>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</si>
  <si>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</si>
  <si>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</si>
  <si>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</si>
  <si>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</si>
  <si>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</si>
  <si>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</si>
  <si>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</si>
  <si>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</si>
  <si>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</si>
  <si>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</si>
  <si>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</si>
  <si>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</si>
  <si>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</si>
  <si>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</si>
  <si>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</si>
  <si>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</si>
  <si>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</si>
  <si>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</si>
  <si>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</si>
  <si>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</si>
  <si>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</si>
  <si>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</si>
  <si>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</si>
  <si>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</si>
  <si>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</si>
  <si>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</si>
  <si>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</si>
  <si>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</si>
  <si>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</si>
  <si>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</si>
  <si>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</si>
  <si>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</si>
  <si>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</si>
  <si>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</si>
  <si>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</si>
  <si>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</si>
  <si>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</si>
  <si>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</si>
  <si>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</si>
  <si>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</si>
  <si>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</si>
  <si>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</si>
  <si>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</si>
  <si>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</si>
  <si>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</si>
  <si>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</si>
  <si>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</si>
  <si>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</si>
  <si>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</si>
  <si>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</si>
  <si>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</si>
  <si>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</si>
  <si>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</si>
  <si>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</si>
  <si>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</si>
  <si>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</si>
  <si>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</si>
  <si>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</si>
  <si>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</si>
  <si>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</si>
  <si>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</si>
  <si>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</si>
  <si>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</si>
  <si>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</si>
  <si>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</si>
  <si>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</si>
  <si>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</si>
  <si>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</si>
  <si>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</si>
  <si>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</si>
  <si>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</si>
  <si>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</si>
  <si>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</si>
  <si>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</si>
  <si>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</si>
  <si>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</si>
  <si>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</si>
  <si>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</si>
  <si>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</si>
  <si>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</si>
  <si>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</si>
  <si>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</si>
  <si>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</si>
  <si>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</si>
  <si>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</si>
  <si>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</si>
  <si>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</si>
  <si>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</si>
  <si>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</si>
  <si>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</si>
  <si>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</si>
  <si>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</si>
  <si>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</si>
  <si>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</si>
  <si>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</si>
  <si>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</si>
  <si>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</si>
  <si>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</si>
  <si>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</si>
  <si>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</si>
  <si>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</si>
  <si>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</si>
  <si>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</si>
  <si>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</si>
  <si>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</si>
  <si>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</si>
  <si>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</si>
  <si>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</si>
  <si>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</si>
  <si>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</si>
  <si>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</si>
  <si>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</si>
  <si>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</si>
  <si>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</si>
  <si>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</si>
  <si>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</si>
  <si>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</si>
  <si>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</si>
  <si>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</si>
  <si>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</si>
  <si>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</si>
  <si>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</si>
  <si>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</si>
  <si>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</si>
  <si>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</si>
  <si>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</si>
  <si>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</si>
  <si>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</si>
  <si>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</si>
  <si>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</si>
  <si>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</si>
  <si>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</si>
  <si>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</si>
  <si>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</si>
  <si>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</si>
  <si>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</si>
  <si>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</si>
  <si>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</si>
  <si>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</si>
  <si>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</si>
  <si>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</si>
  <si>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</si>
  <si>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</si>
  <si>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</si>
  <si>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</si>
  <si>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</si>
  <si>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</si>
  <si>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</si>
  <si>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</si>
  <si>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</si>
  <si>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</si>
  <si>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</si>
  <si>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</si>
  <si>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</si>
  <si>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</si>
  <si>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</si>
  <si>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</si>
  <si>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</si>
  <si>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</si>
  <si>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</si>
  <si>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</si>
  <si>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</si>
  <si>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</si>
  <si>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</si>
  <si>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</si>
  <si>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</si>
  <si>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</si>
  <si>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</si>
  <si>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</si>
  <si>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</si>
  <si>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</si>
  <si>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</si>
  <si>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</si>
  <si>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</si>
  <si>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</si>
  <si>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</si>
  <si>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</si>
  <si>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</si>
  <si>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</si>
  <si>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</si>
  <si>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</si>
  <si>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</si>
  <si>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</si>
  <si>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</si>
  <si>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</si>
  <si>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</si>
  <si>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</si>
  <si>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</si>
  <si>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</si>
  <si>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</si>
  <si>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</si>
  <si>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</si>
  <si>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</si>
  <si>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</si>
  <si>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</si>
  <si>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</si>
  <si>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</si>
  <si>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</si>
  <si>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</si>
  <si>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</si>
  <si>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</si>
  <si>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</si>
  <si>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</si>
  <si>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</si>
  <si>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</si>
  <si>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</si>
  <si>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</si>
  <si>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</si>
  <si>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</si>
  <si>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</si>
  <si>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</si>
  <si>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</si>
  <si>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</si>
  <si>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</si>
  <si>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</si>
  <si>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</si>
  <si>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</si>
  <si>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</si>
  <si>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</si>
  <si>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</si>
  <si>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</si>
  <si>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</si>
  <si>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</si>
  <si>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</si>
  <si>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</si>
  <si>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</si>
  <si>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</si>
  <si>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</si>
  <si>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</si>
  <si>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</si>
  <si>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</si>
  <si>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</si>
  <si>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</si>
  <si>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</si>
  <si>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</si>
  <si>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</si>
  <si>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</si>
  <si>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</si>
  <si>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</si>
  <si>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</si>
  <si>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</si>
  <si>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</si>
  <si>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</si>
  <si>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</si>
  <si>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</si>
  <si>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</si>
  <si>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</si>
  <si>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</si>
  <si>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</si>
  <si>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</si>
  <si>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</si>
  <si>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</si>
  <si>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</si>
  <si>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</si>
  <si>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</si>
  <si>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</si>
  <si>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</si>
  <si>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</si>
  <si>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</si>
  <si>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</si>
  <si>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</si>
  <si>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</si>
  <si>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</si>
  <si>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</si>
  <si>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</si>
  <si>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</si>
  <si>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</si>
  <si>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</si>
  <si>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</si>
  <si>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</si>
  <si>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</si>
  <si>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</si>
  <si>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</si>
  <si>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</si>
  <si>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</si>
  <si>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</si>
  <si>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</si>
  <si>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</si>
  <si>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</si>
  <si>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</si>
  <si>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</si>
  <si>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</si>
  <si>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</si>
  <si>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</si>
  <si>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</si>
  <si>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</si>
  <si>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</si>
  <si>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</si>
  <si>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</si>
  <si>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</si>
  <si>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</si>
  <si>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</si>
  <si>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</si>
  <si>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</si>
  <si>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</si>
  <si>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</si>
  <si>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</si>
  <si>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</si>
  <si>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</si>
  <si>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</si>
  <si>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</si>
  <si>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</si>
  <si>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</si>
  <si>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</si>
  <si>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</si>
  <si>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</si>
  <si>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</si>
  <si>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</si>
  <si>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</si>
  <si>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</si>
  <si>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</si>
  <si>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</si>
  <si>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</si>
  <si>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</si>
  <si>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</si>
  <si>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</si>
  <si>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</si>
  <si>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</si>
  <si>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</si>
  <si>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</si>
  <si>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</si>
  <si>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</si>
  <si>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</si>
  <si>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</si>
  <si>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</si>
  <si>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</si>
  <si>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</si>
  <si>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</si>
  <si>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</si>
  <si>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</si>
  <si>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</si>
  <si>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</si>
  <si>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</si>
  <si>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</si>
  <si>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</si>
  <si>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</si>
  <si>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</si>
  <si>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</si>
  <si>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</si>
  <si>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</si>
  <si>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</si>
  <si>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</si>
  <si>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</si>
  <si>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</si>
  <si>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</si>
  <si>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</si>
  <si>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</si>
  <si>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</si>
  <si>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</si>
  <si>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</si>
  <si>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</si>
  <si>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</si>
  <si>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</si>
  <si>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</si>
  <si>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</si>
  <si>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</si>
  <si>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</si>
  <si>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</si>
  <si>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</si>
  <si>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</si>
  <si>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</si>
  <si>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</si>
  <si>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</si>
  <si>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</si>
  <si>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</si>
  <si>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</si>
  <si>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</si>
  <si>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</si>
  <si>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</si>
  <si>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</si>
  <si>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</si>
  <si>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</si>
  <si>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</si>
  <si>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</si>
  <si>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</si>
  <si>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</si>
  <si>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</si>
  <si>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</si>
  <si>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</si>
  <si>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</si>
  <si>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</si>
  <si>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</si>
  <si>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</si>
  <si>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</si>
  <si>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</si>
  <si>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</si>
  <si>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</si>
  <si>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</si>
  <si>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</si>
  <si>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</si>
  <si>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</si>
  <si>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</si>
  <si>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</si>
  <si>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</si>
  <si>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</si>
  <si>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</si>
  <si>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</si>
  <si>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</si>
  <si>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</si>
  <si>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</si>
  <si>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</si>
  <si>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</si>
  <si>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</si>
  <si>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</si>
  <si>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</si>
  <si>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</si>
  <si>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</si>
  <si>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</si>
  <si>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</si>
  <si>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</si>
  <si>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</si>
  <si>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</si>
  <si>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</si>
  <si>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</si>
  <si>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</si>
  <si>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</si>
  <si>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</si>
  <si>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</si>
  <si>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</si>
  <si>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</si>
  <si>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</si>
  <si>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</si>
  <si>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</si>
  <si>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</si>
  <si>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</si>
  <si>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</si>
  <si>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</si>
  <si>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</si>
  <si>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</si>
  <si>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</si>
  <si>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</si>
  <si>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</si>
  <si>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</si>
  <si>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</si>
  <si>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</si>
  <si>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</si>
  <si>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</si>
  <si>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</si>
  <si>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</si>
  <si>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</si>
  <si>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</si>
  <si>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</si>
  <si>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</si>
  <si>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</si>
  <si>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</si>
  <si>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</si>
  <si>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</si>
  <si>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</si>
  <si>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</si>
  <si>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</si>
  <si>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</si>
  <si>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</si>
  <si>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</si>
  <si>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</si>
  <si>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</si>
  <si>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</si>
  <si>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</si>
  <si>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</si>
  <si>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</si>
  <si>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</si>
  <si>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</si>
  <si>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</si>
  <si>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</si>
  <si>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</si>
  <si>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</si>
  <si>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</si>
  <si>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</si>
  <si>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</si>
  <si>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</si>
  <si>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</si>
  <si>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</si>
  <si>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</si>
  <si>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</si>
  <si>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</si>
  <si>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</si>
  <si>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</si>
  <si>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</si>
  <si>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</si>
  <si>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</si>
  <si>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</si>
  <si>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</si>
  <si>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</si>
  <si>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</si>
  <si>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</si>
  <si>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</si>
  <si>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</si>
  <si>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</si>
  <si>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</si>
  <si>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</si>
  <si>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</si>
  <si>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</si>
  <si>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</si>
  <si>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</si>
  <si>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</si>
  <si>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</si>
  <si>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</si>
  <si>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</si>
  <si>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</si>
  <si>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</si>
  <si>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</si>
  <si>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</si>
  <si>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</si>
  <si>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</si>
  <si>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</si>
  <si>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</si>
  <si>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</si>
  <si>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</si>
  <si>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</si>
  <si>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</si>
  <si>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</si>
  <si>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</si>
  <si>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</si>
  <si>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</si>
  <si>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</si>
  <si>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</si>
  <si>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</si>
  <si>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</si>
  <si>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</si>
  <si>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</si>
  <si>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</si>
  <si>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</si>
  <si>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</si>
  <si>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</si>
  <si>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</si>
  <si>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</si>
  <si>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</si>
  <si>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</si>
  <si>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</si>
  <si>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</si>
  <si>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</si>
  <si>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</si>
  <si>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</si>
  <si>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</si>
  <si>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</si>
  <si>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</si>
  <si>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</si>
  <si>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</si>
  <si>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</si>
  <si>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</si>
  <si>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</si>
  <si>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</si>
  <si>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</si>
  <si>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</si>
  <si>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</si>
  <si>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</si>
  <si>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</si>
  <si>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</si>
  <si>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</si>
  <si>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</si>
  <si>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</si>
  <si>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</si>
  <si>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</si>
  <si>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</si>
  <si>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</si>
  <si>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</si>
  <si>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</si>
  <si>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</si>
  <si>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</si>
  <si>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</si>
  <si>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</si>
  <si>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</si>
  <si>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</si>
  <si>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</si>
  <si>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</si>
  <si>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</si>
  <si>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</si>
  <si>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</si>
  <si>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</si>
  <si>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</si>
  <si>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</si>
  <si>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</si>
  <si>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</si>
  <si>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</si>
  <si>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</si>
  <si>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</si>
  <si>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</si>
  <si>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</si>
  <si>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</si>
  <si>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</si>
  <si>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</si>
  <si>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</si>
  <si>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</si>
  <si>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</si>
  <si>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</si>
  <si>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</si>
  <si>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</si>
  <si>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</si>
  <si>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</si>
  <si>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</si>
  <si>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</si>
  <si>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</si>
  <si>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</si>
  <si>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</si>
  <si>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</si>
  <si>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</si>
  <si>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</si>
  <si>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</si>
  <si>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</si>
  <si>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</si>
  <si>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</si>
  <si>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</si>
  <si>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</si>
  <si>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</si>
  <si>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</si>
  <si>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</si>
  <si>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</si>
  <si>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</si>
  <si>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</si>
  <si>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</si>
  <si>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</si>
  <si>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</si>
  <si>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</si>
  <si>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</si>
  <si>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</si>
  <si>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</si>
  <si>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</si>
  <si>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</si>
  <si>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</si>
  <si>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</si>
  <si>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</si>
  <si>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</si>
  <si>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</si>
  <si>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</si>
  <si>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</si>
  <si>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</si>
  <si>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</si>
  <si>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</si>
  <si>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</si>
  <si>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</si>
  <si>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</si>
  <si>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</si>
  <si>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</si>
  <si>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</si>
  <si>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</si>
  <si>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</si>
  <si>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</si>
  <si>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</si>
  <si>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</si>
  <si>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</si>
  <si>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</si>
  <si>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</si>
  <si>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</si>
  <si>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</si>
  <si>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</si>
  <si>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</si>
  <si>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</si>
  <si>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</si>
  <si>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</si>
  <si>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</si>
  <si>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</si>
  <si>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</si>
  <si>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</si>
  <si>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</si>
  <si>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</si>
  <si>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</si>
  <si>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</si>
  <si>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</si>
  <si>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</si>
  <si>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</si>
  <si>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</si>
  <si>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</si>
  <si>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</si>
  <si>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</si>
  <si>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</si>
  <si>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</si>
  <si>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</si>
  <si>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</si>
  <si>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</si>
  <si>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</si>
  <si>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</si>
  <si>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</si>
  <si>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</si>
  <si>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</si>
  <si>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</si>
  <si>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</si>
  <si>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</si>
  <si>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</si>
  <si>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</si>
  <si>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</si>
  <si>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</si>
  <si>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</si>
  <si>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</si>
  <si>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</si>
  <si>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</si>
  <si>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</si>
  <si>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</si>
  <si>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</si>
  <si>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</si>
  <si>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</si>
  <si>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</si>
  <si>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</si>
  <si>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</si>
  <si>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</si>
  <si>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</si>
  <si>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</si>
  <si>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</si>
  <si>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</si>
  <si>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</si>
  <si>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</si>
  <si>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</si>
  <si>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</si>
  <si>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</si>
  <si>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</si>
  <si>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</si>
  <si>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</si>
  <si>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</si>
  <si>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</si>
  <si>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</si>
  <si>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</si>
  <si>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</si>
  <si>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</si>
  <si>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</si>
  <si>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</si>
  <si>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</si>
  <si>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</si>
  <si>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</si>
  <si>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</si>
  <si>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</si>
  <si>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</si>
  <si>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</si>
  <si>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</si>
  <si>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</si>
  <si>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</si>
  <si>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</si>
  <si>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</si>
  <si>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</si>
  <si>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</si>
  <si>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</si>
  <si>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</si>
  <si>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</si>
  <si>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</si>
  <si>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</si>
  <si>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</si>
  <si>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</si>
  <si>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</si>
  <si>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</si>
  <si>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</si>
  <si>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</si>
  <si>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</si>
  <si>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</si>
  <si>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</si>
  <si>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</si>
  <si>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</si>
  <si>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</si>
  <si>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</si>
  <si>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</si>
  <si>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</si>
  <si>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</si>
  <si>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</si>
  <si>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</si>
  <si>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</si>
  <si>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</si>
  <si>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</si>
  <si>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</si>
  <si>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</si>
  <si>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</si>
  <si>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</si>
  <si>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</si>
  <si>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</si>
  <si>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</si>
  <si>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</si>
  <si>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</si>
  <si>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</si>
  <si>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</si>
  <si>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</si>
  <si>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</si>
  <si>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</si>
  <si>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</si>
  <si>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</si>
  <si>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</si>
  <si>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</si>
  <si>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</si>
  <si>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</si>
  <si>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</si>
  <si>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</si>
  <si>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</si>
  <si>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</si>
  <si>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</si>
  <si>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</si>
  <si>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</si>
  <si>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</si>
  <si>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</si>
  <si>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</si>
  <si>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</si>
  <si>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</si>
  <si>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</si>
  <si>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</si>
  <si>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</si>
  <si>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</si>
  <si>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</si>
  <si>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</si>
  <si>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</si>
  <si>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</si>
  <si>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</si>
  <si>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</si>
  <si>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</si>
  <si>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</si>
  <si>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</si>
  <si>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</si>
  <si>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</si>
  <si>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</si>
  <si>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</si>
  <si>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</si>
  <si>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</si>
  <si>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</si>
  <si>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</si>
  <si>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</si>
  <si>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</si>
  <si>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</si>
  <si>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</si>
  <si>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</si>
  <si>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</si>
  <si>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</si>
  <si>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</si>
  <si>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</si>
  <si>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</si>
  <si>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</si>
  <si>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</si>
  <si>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</si>
  <si>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</si>
  <si>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</si>
  <si>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</si>
  <si>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</si>
  <si>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</si>
  <si>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</si>
  <si>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</si>
  <si>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</si>
  <si>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</si>
  <si>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</si>
  <si>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</si>
  <si>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</si>
  <si>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</si>
  <si>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</si>
  <si>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</si>
  <si>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</si>
  <si>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</si>
  <si>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</si>
  <si>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</si>
  <si>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</si>
  <si>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</si>
  <si>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</si>
  <si>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</si>
  <si>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</si>
  <si>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</si>
  <si>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</si>
  <si>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</si>
  <si>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</si>
  <si>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</si>
  <si>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</si>
  <si>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</si>
  <si>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</si>
  <si>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</si>
  <si>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</si>
  <si>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</si>
  <si>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</si>
  <si>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</si>
  <si>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</si>
  <si>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</si>
  <si>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</si>
  <si>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</si>
  <si>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</si>
  <si>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</si>
  <si>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</si>
  <si>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</si>
  <si>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</si>
  <si>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</si>
  <si>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</si>
  <si>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</si>
  <si>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</si>
  <si>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</si>
  <si>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</si>
  <si>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</si>
  <si>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</si>
  <si>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</si>
  <si>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</si>
  <si>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</si>
  <si>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</si>
  <si>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</si>
  <si>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</si>
  <si>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</si>
  <si>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</si>
  <si>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</si>
  <si>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</si>
  <si>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</si>
  <si>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</si>
  <si>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</si>
  <si>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</si>
  <si>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</si>
  <si>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</si>
  <si>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</si>
  <si>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</si>
  <si>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</si>
  <si>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</si>
  <si>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</si>
  <si>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</si>
  <si>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</si>
  <si>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</si>
  <si>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</si>
  <si>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</si>
  <si>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</si>
  <si>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</si>
  <si>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</si>
  <si>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</si>
  <si>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</si>
  <si>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</si>
  <si>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</si>
  <si>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</si>
  <si>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</si>
  <si>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</si>
  <si>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</si>
  <si>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</si>
  <si>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</si>
  <si>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</si>
  <si>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</si>
  <si>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</si>
  <si>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</si>
  <si>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</si>
  <si>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</si>
  <si>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</si>
  <si>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</si>
  <si>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</si>
  <si>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</si>
  <si>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</si>
  <si>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</si>
  <si>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</si>
  <si>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</si>
  <si>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</si>
  <si>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</si>
  <si>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</si>
  <si>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</si>
  <si>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</si>
  <si>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</si>
  <si>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</si>
  <si>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</si>
  <si>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</si>
  <si>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</si>
  <si>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</si>
  <si>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</si>
  <si>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</si>
  <si>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</si>
  <si>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</si>
  <si>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</si>
  <si>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</si>
  <si>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</si>
  <si>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</si>
  <si>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</si>
  <si>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</si>
  <si>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</si>
  <si>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</si>
  <si>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</si>
  <si>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</si>
  <si>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</si>
  <si>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</si>
  <si>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</si>
  <si>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</si>
  <si>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</si>
  <si>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</si>
  <si>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</si>
  <si>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</si>
  <si>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</si>
  <si>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</si>
  <si>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</si>
  <si>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</si>
  <si>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</si>
  <si>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</si>
  <si>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</si>
  <si>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</si>
  <si>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</si>
  <si>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</si>
  <si>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</si>
  <si>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</si>
  <si>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</si>
  <si>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</si>
  <si>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</si>
  <si>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</si>
  <si>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</si>
  <si>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</si>
  <si>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</si>
  <si>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</si>
  <si>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</si>
  <si>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</si>
  <si>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</si>
  <si>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</si>
  <si>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</si>
  <si>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</si>
  <si>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</si>
  <si>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</si>
  <si>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</si>
  <si>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</si>
  <si>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</si>
  <si>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</si>
  <si>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</si>
  <si>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</si>
  <si>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</si>
  <si>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</si>
  <si>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</si>
  <si>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</si>
  <si>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</si>
  <si>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</si>
  <si>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</si>
  <si>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</si>
  <si>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</si>
  <si>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</si>
  <si>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</si>
  <si>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</si>
  <si>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</si>
  <si>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</si>
  <si>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</si>
  <si>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</si>
  <si>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</si>
  <si>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</si>
  <si>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</si>
  <si>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</si>
  <si>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</si>
  <si>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</si>
  <si>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</si>
  <si>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</si>
  <si>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</si>
  <si>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</si>
  <si>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</si>
  <si>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</si>
  <si>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</si>
  <si>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</si>
  <si>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</si>
  <si>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</si>
  <si>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</si>
  <si>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</si>
  <si>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</si>
  <si>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</si>
  <si>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</si>
  <si>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</si>
  <si>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</si>
  <si>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</si>
  <si>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</si>
  <si>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</si>
  <si>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</si>
  <si>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</si>
  <si>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</si>
  <si>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</si>
  <si>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</si>
  <si>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</si>
  <si>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</si>
  <si>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</si>
  <si>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</si>
  <si>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</si>
  <si>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</si>
  <si>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</si>
  <si>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</si>
  <si>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</si>
  <si>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</si>
  <si>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</si>
  <si>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</si>
  <si>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</si>
  <si>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</si>
  <si>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</si>
  <si>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</si>
  <si>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</si>
  <si>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</si>
  <si>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</si>
  <si>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</si>
  <si>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</si>
  <si>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</si>
  <si>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</si>
  <si>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</si>
  <si>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</si>
  <si>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</si>
  <si>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</si>
  <si>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</si>
  <si>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</si>
  <si>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</si>
  <si>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</si>
  <si>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</si>
  <si>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</si>
  <si>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</si>
  <si>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</si>
  <si>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</si>
  <si>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</si>
  <si>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</si>
  <si>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</si>
  <si>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</si>
  <si>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</si>
  <si>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</si>
  <si>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</si>
  <si>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</si>
  <si>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</si>
  <si>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</si>
  <si>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</si>
  <si>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</si>
  <si>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</si>
  <si>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</si>
  <si>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</si>
  <si>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</si>
  <si>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</si>
  <si>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</si>
  <si>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</si>
  <si>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</si>
  <si>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</si>
  <si>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</si>
  <si>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</si>
  <si>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</si>
  <si>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</si>
  <si>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</si>
  <si>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</si>
  <si>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</si>
  <si>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</si>
  <si>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</si>
  <si>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</si>
  <si>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</si>
  <si>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</si>
  <si>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</si>
  <si>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</si>
  <si>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</si>
  <si>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</si>
  <si>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</si>
  <si>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</si>
  <si>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</si>
  <si>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</si>
  <si>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</si>
  <si>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</si>
  <si>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</si>
  <si>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</si>
  <si>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</si>
  <si>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</si>
  <si>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</si>
  <si>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</si>
  <si>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</si>
  <si>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</si>
  <si>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</si>
  <si>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</si>
  <si>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</si>
  <si>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</si>
  <si>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</si>
  <si>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</si>
  <si>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</si>
  <si>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</si>
  <si>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</si>
  <si>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</si>
  <si>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</si>
  <si>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</si>
  <si>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</si>
  <si>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</si>
  <si>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</si>
  <si>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</si>
  <si>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</si>
  <si>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</si>
  <si>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</si>
  <si>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</si>
  <si>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</si>
  <si>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</si>
  <si>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</si>
  <si>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</si>
  <si>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</si>
  <si>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</si>
  <si>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</si>
  <si>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</si>
  <si>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</si>
  <si>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</si>
  <si>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</si>
  <si>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</si>
  <si>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</si>
  <si>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</si>
  <si>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</si>
  <si>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</si>
  <si>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</si>
  <si>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</si>
  <si>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</si>
  <si>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</si>
  <si>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</si>
  <si>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</si>
  <si>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</si>
  <si>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</si>
  <si>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</si>
  <si>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</si>
  <si>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</si>
  <si>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</si>
  <si>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</si>
  <si>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</si>
  <si>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</si>
  <si>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</si>
  <si>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</si>
  <si>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</si>
  <si>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</si>
  <si>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</si>
  <si>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</si>
  <si>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</si>
  <si>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</si>
  <si>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</si>
  <si>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</si>
  <si>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</si>
  <si>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</si>
  <si>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</si>
  <si>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</si>
  <si>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</si>
  <si>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</si>
  <si>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</si>
  <si>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</si>
  <si>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</si>
  <si>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</si>
  <si>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</si>
  <si>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</si>
  <si>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</si>
  <si>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</si>
  <si>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</si>
  <si>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</si>
  <si>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</si>
  <si>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</si>
  <si>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</si>
  <si>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</si>
  <si>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</si>
  <si>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</si>
  <si>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</si>
  <si>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</si>
  <si>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</si>
  <si>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</si>
  <si>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</si>
  <si>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</si>
  <si>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</si>
  <si>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</si>
  <si>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</si>
  <si>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</si>
  <si>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</si>
  <si>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</si>
  <si>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</si>
  <si>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</si>
  <si>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</si>
  <si>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</si>
  <si>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</si>
  <si>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</si>
  <si>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</si>
  <si>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</si>
  <si>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</si>
  <si>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</si>
  <si>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</si>
  <si>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</si>
  <si>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</si>
  <si>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</si>
  <si>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</si>
  <si>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</si>
  <si>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</si>
  <si>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</si>
  <si>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</si>
  <si>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</si>
  <si>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</si>
  <si>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</si>
  <si>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</si>
  <si>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</si>
  <si>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</si>
  <si>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</si>
  <si>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</si>
  <si>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</si>
  <si>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</si>
  <si>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</si>
  <si>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</si>
  <si>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</si>
  <si>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</si>
  <si>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</si>
  <si>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</si>
  <si>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</si>
  <si>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</si>
  <si>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</si>
  <si>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</si>
  <si>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</si>
  <si>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</si>
  <si>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</si>
  <si>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</si>
  <si>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</si>
  <si>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</si>
  <si>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</si>
  <si>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</si>
  <si>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</si>
  <si>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</si>
  <si>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</si>
  <si>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</si>
  <si>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</si>
  <si>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</si>
  <si>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</si>
  <si>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</si>
  <si>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</si>
  <si>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</si>
  <si>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</si>
  <si>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</si>
  <si>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</si>
  <si>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</si>
  <si>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</si>
  <si>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</si>
  <si>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</si>
  <si>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</si>
  <si>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</si>
  <si>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</si>
  <si>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</si>
  <si>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</si>
  <si>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</si>
  <si>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</si>
  <si>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</si>
  <si>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</si>
  <si>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</si>
  <si>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</si>
  <si>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</si>
  <si>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</si>
  <si>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</si>
  <si>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</si>
  <si>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</si>
  <si>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</si>
  <si>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</si>
  <si>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</si>
  <si>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</si>
  <si>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</si>
  <si>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</si>
  <si>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</si>
  <si>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</si>
  <si>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</si>
  <si>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</si>
  <si>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</si>
  <si>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</si>
  <si>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</si>
  <si>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</si>
  <si>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</si>
  <si>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</si>
  <si>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</si>
  <si>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</si>
  <si>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</si>
  <si>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</si>
  <si>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</si>
  <si>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</si>
  <si>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</si>
  <si>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</si>
  <si>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</si>
  <si>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</si>
  <si>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</si>
  <si>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</si>
  <si>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</si>
  <si>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</si>
  <si>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</si>
  <si>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</si>
  <si>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</si>
  <si>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</si>
  <si>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</si>
  <si>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</si>
  <si>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</si>
  <si>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</si>
  <si>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</si>
  <si>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</si>
  <si>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</si>
  <si>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</si>
  <si>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</si>
  <si>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</si>
  <si>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</si>
  <si>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</si>
  <si>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</si>
  <si>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</si>
  <si>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</si>
  <si>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</si>
  <si>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</si>
  <si>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</si>
  <si>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</si>
  <si>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</si>
  <si>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</si>
  <si>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</si>
  <si>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</si>
  <si>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</si>
  <si>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</si>
  <si>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</si>
  <si>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</si>
  <si>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</si>
  <si>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</si>
  <si>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</si>
  <si>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</si>
  <si>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</si>
  <si>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</si>
  <si>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</si>
  <si>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</si>
  <si>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</si>
  <si>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</si>
  <si>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</si>
  <si>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</si>
  <si>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</si>
  <si>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</si>
  <si>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</si>
  <si>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</si>
  <si>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</si>
  <si>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</si>
  <si>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</si>
  <si>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</si>
  <si>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</si>
  <si>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</si>
  <si>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</si>
  <si>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</si>
  <si>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</si>
  <si>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</si>
  <si>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</si>
  <si>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</si>
  <si>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</si>
  <si>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</si>
  <si>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</si>
  <si>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</si>
  <si>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</si>
  <si>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</si>
  <si>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</si>
  <si>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</si>
  <si>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</si>
  <si>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</si>
  <si>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</si>
  <si>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</si>
  <si>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</si>
  <si>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</si>
  <si>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</si>
  <si>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</si>
  <si>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</si>
  <si>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</si>
  <si>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</si>
  <si>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</si>
  <si>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</si>
  <si>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</si>
  <si>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</si>
  <si>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</si>
  <si>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</si>
  <si>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</si>
  <si>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</si>
  <si>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</si>
  <si>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</si>
  <si>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</si>
  <si>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</si>
  <si>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</si>
  <si>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</si>
  <si>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</si>
  <si>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</si>
  <si>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</si>
  <si>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</si>
  <si>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</si>
  <si>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</si>
  <si>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</si>
  <si>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</si>
  <si>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</si>
  <si>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</si>
  <si>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</si>
  <si>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</si>
  <si>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</si>
  <si>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</si>
  <si>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</si>
  <si>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</si>
  <si>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</si>
  <si>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</si>
  <si>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</si>
  <si>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</si>
  <si>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</si>
  <si>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</si>
  <si>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</si>
  <si>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</si>
  <si>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</si>
  <si>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</si>
  <si>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</si>
  <si>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</si>
  <si>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</si>
  <si>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</si>
  <si>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</si>
  <si>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</si>
  <si>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</si>
  <si>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</si>
  <si>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</si>
  <si>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</si>
  <si>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</si>
  <si>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</si>
  <si>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</si>
  <si>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</si>
  <si>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</si>
  <si>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</si>
  <si>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</si>
  <si>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</si>
  <si>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</si>
  <si>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</si>
  <si>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</si>
  <si>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</si>
  <si>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</si>
  <si>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</si>
  <si>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</si>
  <si>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</si>
  <si>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</si>
  <si>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</si>
  <si>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</si>
  <si>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</si>
  <si>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</si>
  <si>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</si>
  <si>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</si>
  <si>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</si>
  <si>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</si>
  <si>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</si>
  <si>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</si>
  <si>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</si>
  <si>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</si>
  <si>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</si>
  <si>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</si>
  <si>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</si>
  <si>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</si>
  <si>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</si>
  <si>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</si>
  <si>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</si>
  <si>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</si>
  <si>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</si>
  <si>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</si>
  <si>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</si>
  <si>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</si>
  <si>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</si>
  <si>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</si>
  <si>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</si>
  <si>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</si>
  <si>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</si>
  <si>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</si>
  <si>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</si>
  <si>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</si>
  <si>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</si>
  <si>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</si>
  <si>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</si>
  <si>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</si>
  <si>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</si>
  <si>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</si>
  <si>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</si>
  <si>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</si>
  <si>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</si>
  <si>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</si>
  <si>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</si>
  <si>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</si>
  <si>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</si>
  <si>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</si>
  <si>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</si>
  <si>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</si>
  <si>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</si>
  <si>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</si>
  <si>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</si>
  <si>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</si>
  <si>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</si>
  <si>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</si>
  <si>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</si>
  <si>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</si>
  <si>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</si>
  <si>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</si>
  <si>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</si>
  <si>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</si>
  <si>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</si>
  <si>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</si>
  <si>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</si>
  <si>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</si>
  <si>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</si>
  <si>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</si>
  <si>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</si>
  <si>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</si>
  <si>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</si>
  <si>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</si>
  <si>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</si>
  <si>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</si>
  <si>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</si>
  <si>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</si>
  <si>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</si>
  <si>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</si>
  <si>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</si>
  <si>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</si>
  <si>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</si>
  <si>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</si>
  <si>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</si>
  <si>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</si>
  <si>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</si>
  <si>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</si>
  <si>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</si>
  <si>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</si>
  <si>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</si>
  <si>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</si>
  <si>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</si>
  <si>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</si>
  <si>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</si>
  <si>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</si>
  <si>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</si>
  <si>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</si>
  <si>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</si>
  <si>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</si>
  <si>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</si>
  <si>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</si>
  <si>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</si>
  <si>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</si>
  <si>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</si>
  <si>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</si>
  <si>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</si>
  <si>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</si>
  <si>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</si>
  <si>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</si>
  <si>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</si>
  <si>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</si>
  <si>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</si>
  <si>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</si>
  <si>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</si>
  <si>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</si>
  <si>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</si>
  <si>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</si>
  <si>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</si>
  <si>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</si>
  <si>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</si>
  <si>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</si>
  <si>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</si>
  <si>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</si>
  <si>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</si>
  <si>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</si>
  <si>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</si>
  <si>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</si>
  <si>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</si>
  <si>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</si>
  <si>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</si>
  <si>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</si>
  <si>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</si>
  <si>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</si>
  <si>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</si>
  <si>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</si>
  <si>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</si>
  <si>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</si>
  <si>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</si>
  <si>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</si>
  <si>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</si>
  <si>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</si>
  <si>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</si>
  <si>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</si>
  <si>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</si>
  <si>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</si>
  <si>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</si>
  <si>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</si>
  <si>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</si>
  <si>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</si>
  <si>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</si>
  <si>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</si>
  <si>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</si>
  <si>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</si>
  <si>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</si>
  <si>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</si>
  <si>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</si>
  <si>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</si>
  <si>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</si>
  <si>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</si>
  <si>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</si>
  <si>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</si>
  <si>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</si>
  <si>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</si>
  <si>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</si>
  <si>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</si>
  <si>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</si>
  <si>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</si>
  <si>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</si>
  <si>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</si>
  <si>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</si>
  <si>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</si>
  <si>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</si>
  <si>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</si>
  <si>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</si>
  <si>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</si>
  <si>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</si>
  <si>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</si>
  <si>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</si>
  <si>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</si>
  <si>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</si>
  <si>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</si>
  <si>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</si>
  <si>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</si>
  <si>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</si>
  <si>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</si>
  <si>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</si>
  <si>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</si>
  <si>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</si>
  <si>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</si>
  <si>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</si>
  <si>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</si>
  <si>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</si>
  <si>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</si>
  <si>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</si>
  <si>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</si>
  <si>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</si>
  <si>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</si>
  <si>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</si>
  <si>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</si>
  <si>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</si>
  <si>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</si>
  <si>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</si>
  <si>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</si>
  <si>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</si>
  <si>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</si>
  <si>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</si>
  <si>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</si>
  <si>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</si>
  <si>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</si>
  <si>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</si>
  <si>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</si>
  <si>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</si>
  <si>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</si>
  <si>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</si>
  <si>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</si>
  <si>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</si>
  <si>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</si>
  <si>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</si>
  <si>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</si>
  <si>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</si>
  <si>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</si>
  <si>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</si>
  <si>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</si>
  <si>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</si>
  <si>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</si>
  <si>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</si>
  <si>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</si>
  <si>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</si>
  <si>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</si>
  <si>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</si>
  <si>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</si>
  <si>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</si>
  <si>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</si>
  <si>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</si>
  <si>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</si>
  <si>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</si>
  <si>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</si>
  <si>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</si>
  <si>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</si>
  <si>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</si>
  <si>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</si>
  <si>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</si>
  <si>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</si>
  <si>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</si>
  <si>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</si>
  <si>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</si>
  <si>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</si>
  <si>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</si>
  <si>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</si>
  <si>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</si>
  <si>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</si>
  <si>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</si>
  <si>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</si>
  <si>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</si>
  <si>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</si>
  <si>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</si>
  <si>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</si>
  <si>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</si>
  <si>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</si>
  <si>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</si>
  <si>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</si>
  <si>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</si>
  <si>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</si>
  <si>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</si>
  <si>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</si>
  <si>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</si>
  <si>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</si>
  <si>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</si>
  <si>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</si>
  <si>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</si>
  <si>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</si>
  <si>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</si>
  <si>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</si>
  <si>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</si>
  <si>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</si>
  <si>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</si>
  <si>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</si>
  <si>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</si>
  <si>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</si>
  <si>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</si>
  <si>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</si>
  <si>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</si>
  <si>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</si>
  <si>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</si>
  <si>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</si>
  <si>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</si>
  <si>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</si>
  <si>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</si>
  <si>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</si>
  <si>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</si>
  <si>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</si>
  <si>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</si>
  <si>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</si>
  <si>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</si>
  <si>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</si>
  <si>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</si>
  <si>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</si>
  <si>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</si>
  <si>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</si>
  <si>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</si>
  <si>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</si>
  <si>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</si>
  <si>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</si>
  <si>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</si>
  <si>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</si>
  <si>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</si>
  <si>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</si>
  <si>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</si>
  <si>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</si>
  <si>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</si>
  <si>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</si>
  <si>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</si>
  <si>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</si>
  <si>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</si>
  <si>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</si>
  <si>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</si>
  <si>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</si>
  <si>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</si>
  <si>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</si>
  <si>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</si>
  <si>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</si>
  <si>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</si>
  <si>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</si>
  <si>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</si>
  <si>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</si>
  <si>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</si>
  <si>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</si>
  <si>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</si>
  <si>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</si>
  <si>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</si>
  <si>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</si>
  <si>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</si>
  <si>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</si>
  <si>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</si>
  <si>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</si>
  <si>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</si>
  <si>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</si>
  <si>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</si>
  <si>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</si>
  <si>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</si>
  <si>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</si>
  <si>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</si>
  <si>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</si>
  <si>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</si>
  <si>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</si>
  <si>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</si>
  <si>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</si>
  <si>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</si>
  <si>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</si>
  <si>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</si>
  <si>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</si>
  <si>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</si>
  <si>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</si>
  <si>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</si>
  <si>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</si>
  <si>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</si>
  <si>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</si>
  <si>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</si>
  <si>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</si>
  <si>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</si>
  <si>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</si>
  <si>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</si>
  <si>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</si>
  <si>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</si>
  <si>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</si>
  <si>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</si>
  <si>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</si>
  <si>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</si>
  <si>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</si>
  <si>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</si>
  <si>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</si>
  <si>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</si>
  <si>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</si>
  <si>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</si>
  <si>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</si>
  <si>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</si>
  <si>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</si>
  <si>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</si>
  <si>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</si>
  <si>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</si>
  <si>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</si>
  <si>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</si>
  <si>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</si>
  <si>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</si>
  <si>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</si>
  <si>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</si>
  <si>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</si>
  <si>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</si>
  <si>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</si>
  <si>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</si>
  <si>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</si>
  <si>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</si>
  <si>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</si>
  <si>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</si>
  <si>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</si>
  <si>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</si>
  <si>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</si>
  <si>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</si>
  <si>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</si>
  <si>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</si>
  <si>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</si>
  <si>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</si>
  <si>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</si>
  <si>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</si>
  <si>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</si>
  <si>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</si>
  <si>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</si>
  <si>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</si>
  <si>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</si>
  <si>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</si>
  <si>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</si>
  <si>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</si>
  <si>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</si>
  <si>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</si>
  <si>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</si>
  <si>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</si>
  <si>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</si>
  <si>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</si>
  <si>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</si>
  <si>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</si>
  <si>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</si>
  <si>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</si>
  <si>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</si>
  <si>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</si>
  <si>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</si>
  <si>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</si>
  <si>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</si>
  <si>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</si>
  <si>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</si>
  <si>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</si>
  <si>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</si>
  <si>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</si>
  <si>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</si>
  <si>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</si>
  <si>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</si>
  <si>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</si>
  <si>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</si>
  <si>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</si>
  <si>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</si>
  <si>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</si>
  <si>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</si>
  <si>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</si>
  <si>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</si>
  <si>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</si>
  <si>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</si>
  <si>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</si>
  <si>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</si>
  <si>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</si>
  <si>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</si>
  <si>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</si>
  <si>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</si>
  <si>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</si>
  <si>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</si>
  <si>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</si>
  <si>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</si>
  <si>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</si>
  <si>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</si>
  <si>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</si>
  <si>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</si>
  <si>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</si>
  <si>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</si>
  <si>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</si>
  <si>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</si>
  <si>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</si>
  <si>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</si>
  <si>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</si>
  <si>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</si>
  <si>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</si>
  <si>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</si>
  <si>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</si>
  <si>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</si>
  <si>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</si>
  <si>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</si>
  <si>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</si>
  <si>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</si>
  <si>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</si>
  <si>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</si>
  <si>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</si>
  <si>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</si>
  <si>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</si>
  <si>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</si>
  <si>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</si>
  <si>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</si>
  <si>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</si>
  <si>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</si>
  <si>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</si>
  <si>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</si>
  <si>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</si>
  <si>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</si>
  <si>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</si>
  <si>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</si>
  <si>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</si>
  <si>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</si>
  <si>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</si>
  <si>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</si>
  <si>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</si>
  <si>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</si>
  <si>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</si>
  <si>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</si>
  <si>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</si>
  <si>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</si>
  <si>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</si>
  <si>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</si>
  <si>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</si>
  <si>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</si>
  <si>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</si>
  <si>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</si>
  <si>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</si>
  <si>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</si>
  <si>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</si>
  <si>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</si>
  <si>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</si>
  <si>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</si>
  <si>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</si>
  <si>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</si>
  <si>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</si>
  <si>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</si>
  <si>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</si>
  <si>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</si>
  <si>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</si>
  <si>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</si>
  <si>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</si>
  <si>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</si>
  <si>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</si>
  <si>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</si>
  <si>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</si>
  <si>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</si>
  <si>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</si>
  <si>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</si>
  <si>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</si>
  <si>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</si>
  <si>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</si>
  <si>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</si>
  <si>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</si>
  <si>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</si>
  <si>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</si>
  <si>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</si>
  <si>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</si>
  <si>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</si>
  <si>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</si>
  <si>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</si>
  <si>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</si>
  <si>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</si>
  <si>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</si>
  <si>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</si>
  <si>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</si>
  <si>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</si>
  <si>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</si>
  <si>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</si>
  <si>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</si>
  <si>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</si>
  <si>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</si>
  <si>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</si>
  <si>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</si>
  <si>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</si>
  <si>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</si>
  <si>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</si>
  <si>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</si>
  <si>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</si>
  <si>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</si>
  <si>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</si>
  <si>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</si>
  <si>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</si>
  <si>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</si>
  <si>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</si>
  <si>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</si>
  <si>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</si>
  <si>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</si>
  <si>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</si>
  <si>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</si>
  <si>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</si>
  <si>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</si>
  <si>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</si>
  <si>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</si>
  <si>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</si>
  <si>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</si>
  <si>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</si>
  <si>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</si>
  <si>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</si>
  <si>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</si>
  <si>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</si>
  <si>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</si>
  <si>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</si>
  <si>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</si>
  <si>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</si>
  <si>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</si>
  <si>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</si>
  <si>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</si>
  <si>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</si>
  <si>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</si>
  <si>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</si>
  <si>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</si>
  <si>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</si>
  <si>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</si>
  <si>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</si>
  <si>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</si>
  <si>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</si>
  <si>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</si>
  <si>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</si>
  <si>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</si>
  <si>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</si>
  <si>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</si>
  <si>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</si>
  <si>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</si>
  <si>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</si>
  <si>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</si>
  <si>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</si>
  <si>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</si>
  <si>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</si>
  <si>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</si>
  <si>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</si>
  <si>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</si>
  <si>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</si>
  <si>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</si>
  <si>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</si>
  <si>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</si>
  <si>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</si>
  <si>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</si>
  <si>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</si>
  <si>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</si>
  <si>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</si>
  <si>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</si>
  <si>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</si>
  <si>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</si>
  <si>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</si>
  <si>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</si>
  <si>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</si>
  <si>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</si>
  <si>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</si>
  <si>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</si>
  <si>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</si>
  <si>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</si>
  <si>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</si>
  <si>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</si>
  <si>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</si>
  <si>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</si>
  <si>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</si>
  <si>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</si>
  <si>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</si>
  <si>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</si>
  <si>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</si>
  <si>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</si>
  <si>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</si>
  <si>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</si>
  <si>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</si>
  <si>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</si>
  <si>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</si>
  <si>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</si>
  <si>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</si>
  <si>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</si>
  <si>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</si>
  <si>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</si>
  <si>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</si>
  <si>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</si>
  <si>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</si>
  <si>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</si>
  <si>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</si>
  <si>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</si>
  <si>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</si>
  <si>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</si>
  <si>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</si>
  <si>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</si>
  <si>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</si>
  <si>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</si>
  <si>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</si>
  <si>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</si>
  <si>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</si>
  <si>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</si>
  <si>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</si>
  <si>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</si>
  <si>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</si>
  <si>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</si>
  <si>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</si>
  <si>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</si>
  <si>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</si>
  <si>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</si>
  <si>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</si>
  <si>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</si>
  <si>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</si>
  <si>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</si>
  <si>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</si>
  <si>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</si>
  <si>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</si>
  <si>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</si>
  <si>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</si>
  <si>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</si>
  <si>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</si>
  <si>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</si>
  <si>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</si>
  <si>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</si>
  <si>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</si>
  <si>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</si>
  <si>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</si>
  <si>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</si>
  <si>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</si>
  <si>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</si>
  <si>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</si>
  <si>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</si>
  <si>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</si>
  <si>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</si>
  <si>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</si>
  <si>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</si>
  <si>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</si>
  <si>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</si>
  <si>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</si>
  <si>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</si>
  <si>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</si>
  <si>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</si>
  <si>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</si>
  <si>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</si>
  <si>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</si>
  <si>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</si>
  <si>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</si>
  <si>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</si>
  <si>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</si>
  <si>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</si>
  <si>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</si>
  <si>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</si>
  <si>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</si>
  <si>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</si>
  <si>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</si>
  <si>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</si>
  <si>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</si>
  <si>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</si>
  <si>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</si>
  <si>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</si>
  <si>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</si>
  <si>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</si>
  <si>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</si>
  <si>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</si>
  <si>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</si>
  <si>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</si>
  <si>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</si>
  <si>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</si>
  <si>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</si>
  <si>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</si>
  <si>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</si>
  <si>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</si>
  <si>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</si>
  <si>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</si>
  <si>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</si>
  <si>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</si>
  <si>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</si>
  <si>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</si>
  <si>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</si>
  <si>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</si>
  <si>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</si>
  <si>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</si>
  <si>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</si>
  <si>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</si>
  <si>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</si>
  <si>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</si>
  <si>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</si>
  <si>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</si>
  <si>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</si>
  <si>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</si>
  <si>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</si>
  <si>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</si>
  <si>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</si>
  <si>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</si>
  <si>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</si>
  <si>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</si>
  <si>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</si>
  <si>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</si>
  <si>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</si>
  <si>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</si>
  <si>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</si>
  <si>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</si>
  <si>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</si>
  <si>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</si>
  <si>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</si>
  <si>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</si>
  <si>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</si>
  <si>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</si>
  <si>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</si>
  <si>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</si>
  <si>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</si>
  <si>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</si>
  <si>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</si>
  <si>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</si>
  <si>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</si>
  <si>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</si>
  <si>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</si>
  <si>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</si>
  <si>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</si>
  <si>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</si>
  <si>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</si>
  <si>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</si>
  <si>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</si>
  <si>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</si>
  <si>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</si>
  <si>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</si>
  <si>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</si>
  <si>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</si>
  <si>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</si>
  <si>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</si>
  <si>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</si>
  <si>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</si>
  <si>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</si>
  <si>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</si>
  <si>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</si>
  <si>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</si>
  <si>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</si>
  <si>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</si>
  <si>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</si>
  <si>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</si>
  <si>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</si>
  <si>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</si>
  <si>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</si>
  <si>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</si>
  <si>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</si>
  <si>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</si>
  <si>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</si>
  <si>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</si>
  <si>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</si>
  <si>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</si>
  <si>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</si>
  <si>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</si>
  <si>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</si>
  <si>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</si>
  <si>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</si>
  <si>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</si>
  <si>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</si>
  <si>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</si>
  <si>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</si>
  <si>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</si>
  <si>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</si>
  <si>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</si>
  <si>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</si>
  <si>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</si>
  <si>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</si>
  <si>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</si>
  <si>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</si>
  <si>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</si>
  <si>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</si>
  <si>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</si>
  <si>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</si>
  <si>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</si>
  <si>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</si>
  <si>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</si>
  <si>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</si>
  <si>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</si>
  <si>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</si>
  <si>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</si>
  <si>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</si>
  <si>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</si>
  <si>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</si>
  <si>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</si>
  <si>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</si>
  <si>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</si>
  <si>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</si>
  <si>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</si>
  <si>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</si>
  <si>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</si>
  <si>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</si>
  <si>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</si>
  <si>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</si>
  <si>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</si>
  <si>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</si>
  <si>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</si>
  <si>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</si>
  <si>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</si>
  <si>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</si>
  <si>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</si>
  <si>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</si>
  <si>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</si>
  <si>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</si>
  <si>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</si>
  <si>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</si>
  <si>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</si>
  <si>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</si>
  <si>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</si>
  <si>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</si>
  <si>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</si>
  <si>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</si>
  <si>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</si>
  <si>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</si>
  <si>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</si>
  <si>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</si>
  <si>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</si>
  <si>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</si>
  <si>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</si>
  <si>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</si>
  <si>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</si>
  <si>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</si>
  <si>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</si>
  <si>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</si>
  <si>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</si>
  <si>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</si>
  <si>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</si>
  <si>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</si>
  <si>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</si>
  <si>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</si>
  <si>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</si>
  <si>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</si>
  <si>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</si>
  <si>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</si>
  <si>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</si>
  <si>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</si>
  <si>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</si>
  <si>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</si>
  <si>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</si>
  <si>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</si>
  <si>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</si>
  <si>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</si>
  <si>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</si>
  <si>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</si>
  <si>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</si>
  <si>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</si>
  <si>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</si>
  <si>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</si>
  <si>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</si>
  <si>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</si>
  <si>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</si>
  <si>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</si>
  <si>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</si>
  <si>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</si>
  <si>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</si>
  <si>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</si>
  <si>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</si>
  <si>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</si>
  <si>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</si>
  <si>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</si>
  <si>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</si>
  <si>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</si>
  <si>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</si>
  <si>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</si>
  <si>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</si>
  <si>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</si>
  <si>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</si>
  <si>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</si>
  <si>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</si>
  <si>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</si>
  <si>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</si>
  <si>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</si>
  <si>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</si>
  <si>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</si>
  <si>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</si>
  <si>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</si>
  <si>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</si>
  <si>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</si>
  <si>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</si>
  <si>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</si>
  <si>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</si>
  <si>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</si>
  <si>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</si>
  <si>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</si>
  <si>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</si>
  <si>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</si>
  <si>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</si>
  <si>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</si>
  <si>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</si>
  <si>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</si>
  <si>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</si>
  <si>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</si>
  <si>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</si>
  <si>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</si>
  <si>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</si>
  <si>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</si>
  <si>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</si>
  <si>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</si>
  <si>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</si>
  <si>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</si>
  <si>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</si>
  <si>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</si>
  <si>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</si>
  <si>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</si>
  <si>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</si>
  <si>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</si>
  <si>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</si>
  <si>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</si>
  <si>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</si>
  <si>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</si>
  <si>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</si>
  <si>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</si>
  <si>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</si>
  <si>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</si>
  <si>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</si>
  <si>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</si>
  <si>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</si>
  <si>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</si>
  <si>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</si>
  <si>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</si>
  <si>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</si>
  <si>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</si>
  <si>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</si>
  <si>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</si>
  <si>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</si>
  <si>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</si>
  <si>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</si>
  <si>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</si>
  <si>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</si>
  <si>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</si>
  <si>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</si>
  <si>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</si>
  <si>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</si>
  <si>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</si>
  <si>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</si>
  <si>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</si>
  <si>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</si>
  <si>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</si>
  <si>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</si>
  <si>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</si>
  <si>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</si>
  <si>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</si>
  <si>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</si>
  <si>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</si>
  <si>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</si>
  <si>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</si>
  <si>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</si>
  <si>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</si>
  <si>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</si>
  <si>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</si>
  <si>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</si>
  <si>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</si>
  <si>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</si>
  <si>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</si>
  <si>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</si>
  <si>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</si>
  <si>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</si>
  <si>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</si>
  <si>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</si>
  <si>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</si>
  <si>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</si>
  <si>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</si>
  <si>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</si>
  <si>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</si>
  <si>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</si>
  <si>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</si>
  <si>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</si>
  <si>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</si>
  <si>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</si>
  <si>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</si>
  <si>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</si>
  <si>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</si>
  <si>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</si>
  <si>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</si>
  <si>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</si>
  <si>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</si>
  <si>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</si>
  <si>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</si>
  <si>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</si>
  <si>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</si>
  <si>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</si>
  <si>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</si>
  <si>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</si>
  <si>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</si>
  <si>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</si>
  <si>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</si>
  <si>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</si>
  <si>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</si>
  <si>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</si>
  <si>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</si>
  <si>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</si>
  <si>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</si>
  <si>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</si>
  <si>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</si>
  <si>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</si>
  <si>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</si>
  <si>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</si>
  <si>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</si>
  <si>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</si>
  <si>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</si>
  <si>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</si>
  <si>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</si>
  <si>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</si>
  <si>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</si>
  <si>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</si>
  <si>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</si>
  <si>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</si>
  <si>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</si>
  <si>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</si>
  <si>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</si>
  <si>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</si>
  <si>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</si>
  <si>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</si>
  <si>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</si>
  <si>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</si>
  <si>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</si>
  <si>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</si>
  <si>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</si>
  <si>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</si>
  <si>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</si>
  <si>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</si>
  <si>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</si>
  <si>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</si>
  <si>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</si>
  <si>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</si>
  <si>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</si>
  <si>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</si>
  <si>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</si>
  <si>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</si>
  <si>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</si>
  <si>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</si>
  <si>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</si>
  <si>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</si>
  <si>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</si>
  <si>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</si>
  <si>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</si>
  <si>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</si>
  <si>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</si>
  <si>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</si>
  <si>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</si>
  <si>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</si>
  <si>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</si>
  <si>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</si>
  <si>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</si>
  <si>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</si>
  <si>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</si>
  <si>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</si>
  <si>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</si>
  <si>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</si>
  <si>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</si>
  <si>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</si>
  <si>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</si>
  <si>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</si>
  <si>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</si>
  <si>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</si>
  <si>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</si>
  <si>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</si>
  <si>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</si>
  <si>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</si>
  <si>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</si>
  <si>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</si>
  <si>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</si>
  <si>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</si>
  <si>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</si>
  <si>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</si>
  <si>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</si>
  <si>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</si>
  <si>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</si>
  <si>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</si>
  <si>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</si>
  <si>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</si>
  <si>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</si>
  <si>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</si>
  <si>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</si>
  <si>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</si>
  <si>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</si>
  <si>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</si>
  <si>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</si>
  <si>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</si>
  <si>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</si>
  <si>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</si>
  <si>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</si>
  <si>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</si>
  <si>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</si>
  <si>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</si>
  <si>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</si>
  <si>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</si>
  <si>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</si>
  <si>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</si>
  <si>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</si>
  <si>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</si>
  <si>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</si>
  <si>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</si>
  <si>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</si>
  <si>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</si>
  <si>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</si>
  <si>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</si>
  <si>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</si>
  <si>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</si>
  <si>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</si>
  <si>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</si>
  <si>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</si>
  <si>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</si>
  <si>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</si>
  <si>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</si>
  <si>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</si>
  <si>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</si>
  <si>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</si>
  <si>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</si>
  <si>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</si>
  <si>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</si>
  <si>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</si>
  <si>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</si>
  <si>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</si>
  <si>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</si>
  <si>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</si>
  <si>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</si>
  <si>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</si>
  <si>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</si>
  <si>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</si>
  <si>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</si>
  <si>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</si>
  <si>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</si>
  <si>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</si>
  <si>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</si>
  <si>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</si>
  <si>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</si>
  <si>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</si>
  <si>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</si>
  <si>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</si>
  <si>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</si>
  <si>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</si>
  <si>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</si>
  <si>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</si>
  <si>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</si>
  <si>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</si>
  <si>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</si>
  <si>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</si>
  <si>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</si>
  <si>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</si>
  <si>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</si>
  <si>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</si>
  <si>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</si>
  <si>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</si>
  <si>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</si>
  <si>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</si>
  <si>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</si>
  <si>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</si>
  <si>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</si>
  <si>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</si>
  <si>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</si>
  <si>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</si>
  <si>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</si>
  <si>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</si>
  <si>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</si>
  <si>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</si>
  <si>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</si>
  <si>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</si>
  <si>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</si>
  <si>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</si>
  <si>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</si>
  <si>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</si>
  <si>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</si>
  <si>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</si>
  <si>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</si>
  <si>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</si>
  <si>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</si>
  <si>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</si>
  <si>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</si>
  <si>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</si>
  <si>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</si>
  <si>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</si>
  <si>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</si>
  <si>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</si>
  <si>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</si>
  <si>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</si>
  <si>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</si>
  <si>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</si>
  <si>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</si>
  <si>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</si>
  <si>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</si>
  <si>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</si>
  <si>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</si>
  <si>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</si>
  <si>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</si>
  <si>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</si>
  <si>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</si>
  <si>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</si>
  <si>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</si>
  <si>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</si>
  <si>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</si>
  <si>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</si>
  <si>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</si>
  <si>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</si>
  <si>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</si>
  <si>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</si>
  <si>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</si>
  <si>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</si>
  <si>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</si>
  <si>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</si>
  <si>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</si>
  <si>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</si>
  <si>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</si>
  <si>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</si>
  <si>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</si>
  <si>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</si>
  <si>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</si>
  <si>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</si>
  <si>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</si>
  <si>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</si>
  <si>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</si>
  <si>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</si>
  <si>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</si>
  <si>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</si>
  <si>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</si>
  <si>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</si>
  <si>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</si>
  <si>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</si>
  <si>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</si>
  <si>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</si>
  <si>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</si>
  <si>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</si>
  <si>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</si>
  <si>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</si>
  <si>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</si>
  <si>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</si>
  <si>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</si>
  <si>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</si>
  <si>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</si>
  <si>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</si>
  <si>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</si>
  <si>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</si>
  <si>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</si>
  <si>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</si>
  <si>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</si>
  <si>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</si>
  <si>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</si>
  <si>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</si>
  <si>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</si>
  <si>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</si>
  <si>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</si>
  <si>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</si>
  <si>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</si>
  <si>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</si>
  <si>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</si>
  <si>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</si>
  <si>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</si>
  <si>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</si>
  <si>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</si>
  <si>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</si>
  <si>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</si>
  <si>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</si>
  <si>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</si>
  <si>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</si>
  <si>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</si>
  <si>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</si>
  <si>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</si>
  <si>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</si>
  <si>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</si>
  <si>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</si>
  <si>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</si>
  <si>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</si>
  <si>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</si>
  <si>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</si>
  <si>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</si>
  <si>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</si>
  <si>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</si>
  <si>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</si>
  <si>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</si>
  <si>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</si>
  <si>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</si>
  <si>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</si>
  <si>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</si>
  <si>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</si>
  <si>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</si>
  <si>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</si>
  <si>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</si>
  <si>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</si>
  <si>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</si>
  <si>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</si>
  <si>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</si>
  <si>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</si>
  <si>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</si>
  <si>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</si>
  <si>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</si>
  <si>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</si>
  <si>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</si>
  <si>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</si>
  <si>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</si>
  <si>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</si>
  <si>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</si>
  <si>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</si>
  <si>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</si>
  <si>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</si>
  <si>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</si>
  <si>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</si>
  <si>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</si>
  <si>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</si>
  <si>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</si>
  <si>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</si>
  <si>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</si>
  <si>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</si>
  <si>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</si>
  <si>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</si>
  <si>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</si>
  <si>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</si>
  <si>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</si>
  <si>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</si>
  <si>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</si>
  <si>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</si>
  <si>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</si>
  <si>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</si>
  <si>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</si>
  <si>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</si>
  <si>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</si>
  <si>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</si>
  <si>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</si>
  <si>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</si>
  <si>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</si>
  <si>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</si>
  <si>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</si>
  <si>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</si>
  <si>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</si>
  <si>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</si>
  <si>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</si>
  <si>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</si>
  <si>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</si>
  <si>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</si>
  <si>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</si>
  <si>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</si>
  <si>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</si>
  <si>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</si>
  <si>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</si>
  <si>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</si>
  <si>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</si>
  <si>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</si>
  <si>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</si>
  <si>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</si>
  <si>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</si>
  <si>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</si>
  <si>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</si>
  <si>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</si>
  <si>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</si>
  <si>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</si>
  <si>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</si>
  <si>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</si>
  <si>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</si>
  <si>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</si>
  <si>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</si>
  <si>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</si>
  <si>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</si>
  <si>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</si>
  <si>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</si>
  <si>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</si>
  <si>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</si>
  <si>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</si>
  <si>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</si>
  <si>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</si>
  <si>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</si>
  <si>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</si>
  <si>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</si>
  <si>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</si>
  <si>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</si>
  <si>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</si>
  <si>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</si>
  <si>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</si>
  <si>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</si>
  <si>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</si>
  <si>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</si>
  <si>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</si>
  <si>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</si>
  <si>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</si>
  <si>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</si>
  <si>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</si>
  <si>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</si>
  <si>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</si>
  <si>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</si>
  <si>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</si>
  <si>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</si>
  <si>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</si>
  <si>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</si>
  <si>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</si>
  <si>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</si>
  <si>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</si>
  <si>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</si>
  <si>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</si>
  <si>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</si>
  <si>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</si>
  <si>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</si>
  <si>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</si>
  <si>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</si>
  <si>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</si>
  <si>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</si>
  <si>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</si>
  <si>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</si>
  <si>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</si>
  <si>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</si>
  <si>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</si>
  <si>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</si>
  <si>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</si>
  <si>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</si>
  <si>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</si>
  <si>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</si>
  <si>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</si>
  <si>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</si>
  <si>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</si>
  <si>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</si>
  <si>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</si>
  <si>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</si>
  <si>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</si>
  <si>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</si>
  <si>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</si>
  <si>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</si>
  <si>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</si>
  <si>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</si>
  <si>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</si>
  <si>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</si>
  <si>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</si>
  <si>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</si>
  <si>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</si>
  <si>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</si>
  <si>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</si>
  <si>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</si>
  <si>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</si>
  <si>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</si>
  <si>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</si>
  <si>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</si>
  <si>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</si>
  <si>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</si>
  <si>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</si>
  <si>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</si>
  <si>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</si>
  <si>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</si>
  <si>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</si>
  <si>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</si>
  <si>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</si>
  <si>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</si>
  <si>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</si>
  <si>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</si>
  <si>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</si>
  <si>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</si>
  <si>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</si>
  <si>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</si>
  <si>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</si>
  <si>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</si>
  <si>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</si>
  <si>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</si>
  <si>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</si>
  <si>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</si>
  <si>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</si>
  <si>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</si>
  <si>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</si>
  <si>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</si>
  <si>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</si>
  <si>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</si>
  <si>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</si>
  <si>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</si>
  <si>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</si>
  <si>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</si>
  <si>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</si>
  <si>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</si>
  <si>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</si>
  <si>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</si>
  <si>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</si>
  <si>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</si>
  <si>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</si>
  <si>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</si>
  <si>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</si>
  <si>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</si>
  <si>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</si>
  <si>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</si>
  <si>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</si>
  <si>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</si>
  <si>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</si>
  <si>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</si>
  <si>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</si>
  <si>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</si>
  <si>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</si>
  <si>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</si>
  <si>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</si>
  <si>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</si>
  <si>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</si>
  <si>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</si>
  <si>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</si>
  <si>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</si>
  <si>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</si>
  <si>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</si>
  <si>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</si>
  <si>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</si>
  <si>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</si>
  <si>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</si>
  <si>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</si>
  <si>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</si>
  <si>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</si>
  <si>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</si>
  <si>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</si>
  <si>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</si>
  <si>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</si>
  <si>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</si>
  <si>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</si>
  <si>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</si>
  <si>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</si>
  <si>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</si>
  <si>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</si>
  <si>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</si>
  <si>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</si>
  <si>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</si>
  <si>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</si>
  <si>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</si>
  <si>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</si>
  <si>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</si>
  <si>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</si>
  <si>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</si>
  <si>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</si>
  <si>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</si>
  <si>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</si>
  <si>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</si>
  <si>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</si>
  <si>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</si>
  <si>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</si>
  <si>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</si>
  <si>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</si>
  <si>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</si>
  <si>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</si>
  <si>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</si>
  <si>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</si>
  <si>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</si>
  <si>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</si>
  <si>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</si>
  <si>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</si>
  <si>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</si>
  <si>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</si>
  <si>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</si>
  <si>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</si>
  <si>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</si>
  <si>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</si>
  <si>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</si>
  <si>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</si>
  <si>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</si>
  <si>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</si>
  <si>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</si>
  <si>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</si>
  <si>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</si>
  <si>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</si>
  <si>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</si>
  <si>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</si>
  <si>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</si>
  <si>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</si>
  <si>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</si>
  <si>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</si>
  <si>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</si>
  <si>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</si>
  <si>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</si>
  <si>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</si>
  <si>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</si>
  <si>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</si>
  <si>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</si>
  <si>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</si>
  <si>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</si>
  <si>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</si>
  <si>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</si>
  <si>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</si>
  <si>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</si>
  <si>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</si>
  <si>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</si>
  <si>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</si>
  <si>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</si>
  <si>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</si>
  <si>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</si>
  <si>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</si>
  <si>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</si>
  <si>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</si>
  <si>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</si>
  <si>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</si>
  <si>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</si>
  <si>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</si>
  <si>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</si>
  <si>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</si>
  <si>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</si>
  <si>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</si>
  <si>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</si>
  <si>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</si>
  <si>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</si>
  <si>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</si>
  <si>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</si>
  <si>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</si>
  <si>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</si>
  <si>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</si>
  <si>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</si>
  <si>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</si>
  <si>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</si>
  <si>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</si>
  <si>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</si>
  <si>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</si>
  <si>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</si>
  <si>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</si>
  <si>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</si>
  <si>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</si>
  <si>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</si>
  <si>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</si>
  <si>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</si>
  <si>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</si>
  <si>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</si>
  <si>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</si>
  <si>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</si>
  <si>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</si>
  <si>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</si>
  <si>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</si>
  <si>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</si>
  <si>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</si>
  <si>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</si>
  <si>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</si>
  <si>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</si>
  <si>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</si>
  <si>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</si>
  <si>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</si>
  <si>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</si>
  <si>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</si>
  <si>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</si>
  <si>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</si>
  <si>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</si>
  <si>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</si>
  <si>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</si>
  <si>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</si>
  <si>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</si>
  <si>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</si>
  <si>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</si>
  <si>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</si>
  <si>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</si>
  <si>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</si>
  <si>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</si>
  <si>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</si>
  <si>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</si>
  <si>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</si>
  <si>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</si>
  <si>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</si>
  <si>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</si>
  <si>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</si>
  <si>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</si>
  <si>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</si>
  <si>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</si>
  <si>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</si>
  <si>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</si>
  <si>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</si>
  <si>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</si>
  <si>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</si>
  <si>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</si>
  <si>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</si>
  <si>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</si>
  <si>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</si>
  <si>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</si>
  <si>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</si>
  <si>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</si>
  <si>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</si>
  <si>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</si>
  <si>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</si>
  <si>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</si>
  <si>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</si>
  <si>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</si>
  <si>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</si>
  <si>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</si>
  <si>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</si>
  <si>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</si>
  <si>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</si>
  <si>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</si>
  <si>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</si>
  <si>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</si>
  <si>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</si>
  <si>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</si>
  <si>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</si>
  <si>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</si>
  <si>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</si>
  <si>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</si>
  <si>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</si>
  <si>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</si>
  <si>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</si>
  <si>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</si>
  <si>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</si>
  <si>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</si>
  <si>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</si>
  <si>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</si>
  <si>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</si>
  <si>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</si>
  <si>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</si>
  <si>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</si>
  <si>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</si>
  <si>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</si>
  <si>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</si>
  <si>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</si>
  <si>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</si>
  <si>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</si>
  <si>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</si>
  <si>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</si>
  <si>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</si>
  <si>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</si>
  <si>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</si>
  <si>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</si>
  <si>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</si>
  <si>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</si>
  <si>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</si>
  <si>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</si>
  <si>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</si>
  <si>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</si>
  <si>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</si>
  <si>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</si>
  <si>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</si>
  <si>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</si>
  <si>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</si>
  <si>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</si>
  <si>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</si>
  <si>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</si>
  <si>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</si>
  <si>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</si>
  <si>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</si>
  <si>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</si>
  <si>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</si>
  <si>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</si>
  <si>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</si>
  <si>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</si>
  <si>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</si>
  <si>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</si>
  <si>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</si>
  <si>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</si>
  <si>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</si>
  <si>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</si>
  <si>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</si>
  <si>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</si>
  <si>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</si>
  <si>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</si>
  <si>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</si>
  <si>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</si>
  <si>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</si>
  <si>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</si>
  <si>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</si>
  <si>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</si>
  <si>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</si>
  <si>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</si>
  <si>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</si>
  <si>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</si>
  <si>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</si>
  <si>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</si>
  <si>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</si>
  <si>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</si>
  <si>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</si>
  <si>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</si>
  <si>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</si>
  <si>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</si>
  <si>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</si>
  <si>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</si>
  <si>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</si>
  <si>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</si>
  <si>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</si>
  <si>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</si>
  <si>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</si>
  <si>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</si>
  <si>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</si>
  <si>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</si>
  <si>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</si>
  <si>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</si>
  <si>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</si>
  <si>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</si>
  <si>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</si>
  <si>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</si>
  <si>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</si>
  <si>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</si>
  <si>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</si>
  <si>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</si>
  <si>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</si>
  <si>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</si>
  <si>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</si>
  <si>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</si>
  <si>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</si>
  <si>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</si>
  <si>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</si>
  <si>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</si>
  <si>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</si>
  <si>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</si>
  <si>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</si>
  <si>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</si>
  <si>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</si>
  <si>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</si>
  <si>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</si>
  <si>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</si>
  <si>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</si>
  <si>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</si>
  <si>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</si>
  <si>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</si>
  <si>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</si>
  <si>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</si>
  <si>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</si>
  <si>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</si>
  <si>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</si>
  <si>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</si>
  <si>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</si>
  <si>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</si>
  <si>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</si>
  <si>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</si>
  <si>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</si>
  <si>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</si>
  <si>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</si>
  <si>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</si>
  <si>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</si>
  <si>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</si>
  <si>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</si>
  <si>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</si>
  <si>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</si>
  <si>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</si>
  <si>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</si>
  <si>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</si>
  <si>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</si>
  <si>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</si>
  <si>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</si>
  <si>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</si>
  <si>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</si>
  <si>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</si>
  <si>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</si>
  <si>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</si>
  <si>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</si>
  <si>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</si>
  <si>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</si>
  <si>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</si>
  <si>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</si>
  <si>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</si>
  <si>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</si>
  <si>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</si>
  <si>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</si>
  <si>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</si>
  <si>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</si>
  <si>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</si>
  <si>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</si>
  <si>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</si>
  <si>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</si>
  <si>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</si>
  <si>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</si>
  <si>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</si>
  <si>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</si>
  <si>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</si>
  <si>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</si>
  <si>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</si>
  <si>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</si>
  <si>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</si>
  <si>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</si>
  <si>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</si>
  <si>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</si>
  <si>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</si>
  <si>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</si>
  <si>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</si>
  <si>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</si>
  <si>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</si>
  <si>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</si>
  <si>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</si>
  <si>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</si>
  <si>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</si>
  <si>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</si>
  <si>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</si>
  <si>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</si>
  <si>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</si>
  <si>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</si>
  <si>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</si>
  <si>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</si>
  <si>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</si>
  <si>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</si>
  <si>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</si>
  <si>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</si>
  <si>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</si>
  <si>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</si>
  <si>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</si>
  <si>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</si>
  <si>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</si>
  <si>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</si>
  <si>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</si>
  <si>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</si>
  <si>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</si>
  <si>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</si>
  <si>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</si>
  <si>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</si>
  <si>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</si>
  <si>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</si>
  <si>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</si>
  <si>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</si>
  <si>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</si>
  <si>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</si>
  <si>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</si>
  <si>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</si>
  <si>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</si>
  <si>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</si>
  <si>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</si>
  <si>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</si>
  <si>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</si>
  <si>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</si>
  <si>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</si>
  <si>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</si>
  <si>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</si>
  <si>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</si>
  <si>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</si>
  <si>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</si>
  <si>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</si>
  <si>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</si>
  <si>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</si>
  <si>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</si>
  <si>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</si>
  <si>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</si>
  <si>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</si>
  <si>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</si>
  <si>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</si>
  <si>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</si>
  <si>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</si>
  <si>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</si>
  <si>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</si>
  <si>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</si>
  <si>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</si>
  <si>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</si>
  <si>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</si>
  <si>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</si>
  <si>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</si>
  <si>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</si>
  <si>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</si>
  <si>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</si>
  <si>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</si>
  <si>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</si>
  <si>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</si>
  <si>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</si>
  <si>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</si>
  <si>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</si>
  <si>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</si>
  <si>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</si>
  <si>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</si>
  <si>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</si>
  <si>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</si>
  <si>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</si>
  <si>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</si>
  <si>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</si>
  <si>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</si>
  <si>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</si>
  <si>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</si>
  <si>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</si>
  <si>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</si>
  <si>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</si>
  <si>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</si>
  <si>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</si>
  <si>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</si>
  <si>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</si>
  <si>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</si>
  <si>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</si>
  <si>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</si>
  <si>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</si>
  <si>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</si>
  <si>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</si>
  <si>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</si>
  <si>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</si>
  <si>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</si>
  <si>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</si>
  <si>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</si>
  <si>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</si>
  <si>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</si>
  <si>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</si>
  <si>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</si>
  <si>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</si>
  <si>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</si>
  <si>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</si>
  <si>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</si>
  <si>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</si>
  <si>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</si>
  <si>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</si>
  <si>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</si>
  <si>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</si>
  <si>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</si>
  <si>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</si>
  <si>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</si>
  <si>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</si>
  <si>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</si>
  <si>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</si>
  <si>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</si>
  <si>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</si>
  <si>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</si>
  <si>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</si>
  <si>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</si>
  <si>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</si>
  <si>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</si>
  <si>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</si>
  <si>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</si>
  <si>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</si>
  <si>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</si>
  <si>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</si>
  <si>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</si>
  <si>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</si>
  <si>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</si>
  <si>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</si>
  <si>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</si>
  <si>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</si>
  <si>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</si>
  <si>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</si>
  <si>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</si>
  <si>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</si>
  <si>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</si>
  <si>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</si>
  <si>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</si>
  <si>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</si>
  <si>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</si>
  <si>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</si>
  <si>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</si>
  <si>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</si>
  <si>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</si>
  <si>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</si>
  <si>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</si>
  <si>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</si>
  <si>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</si>
  <si>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</si>
  <si>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</si>
  <si>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</si>
  <si>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</si>
  <si>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</si>
  <si>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</si>
  <si>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</si>
  <si>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</si>
  <si>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</si>
  <si>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</si>
  <si>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</si>
  <si>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</si>
  <si>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</si>
  <si>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</si>
  <si>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</si>
  <si>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</si>
  <si>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</si>
  <si>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</si>
  <si>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</si>
  <si>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</si>
  <si>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</si>
  <si>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</si>
  <si>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</si>
  <si>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</si>
  <si>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</si>
  <si>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</si>
  <si>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</si>
  <si>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</si>
  <si>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</si>
  <si>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</si>
  <si>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</si>
  <si>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</si>
  <si>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</si>
  <si>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</si>
  <si>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</si>
  <si>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</si>
  <si>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</si>
  <si>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</si>
  <si>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</si>
  <si>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</si>
  <si>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</si>
  <si>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</si>
  <si>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</si>
  <si>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</si>
  <si>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</si>
  <si>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</si>
  <si>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</si>
  <si>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</si>
  <si>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</si>
  <si>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</si>
  <si>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</si>
  <si>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</si>
  <si>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</si>
  <si>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</si>
  <si>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</si>
  <si>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</si>
  <si>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</si>
  <si>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</si>
  <si>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</si>
  <si>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</si>
  <si>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</si>
  <si>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</si>
  <si>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</si>
  <si>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</si>
  <si>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</si>
  <si>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</si>
  <si>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</si>
  <si>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</si>
  <si>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</si>
  <si>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</si>
  <si>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</si>
  <si>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</si>
  <si>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</si>
  <si>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</si>
  <si>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</si>
  <si>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</si>
  <si>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</si>
  <si>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</si>
  <si>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</si>
  <si>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</si>
  <si>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</si>
  <si>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</si>
  <si>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</si>
  <si>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</si>
  <si>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</si>
  <si>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</si>
  <si>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</si>
  <si>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</si>
  <si>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</si>
  <si>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</si>
  <si>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</si>
  <si>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</si>
  <si>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</si>
  <si>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</si>
  <si>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</si>
  <si>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</si>
  <si>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</si>
  <si>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</si>
  <si>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</si>
  <si>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</si>
  <si>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</si>
  <si>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</si>
  <si>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</si>
  <si>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</si>
  <si>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</si>
  <si>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</si>
  <si>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</si>
  <si>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</si>
  <si>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</si>
  <si>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</si>
  <si>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</si>
  <si>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</si>
  <si>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</si>
  <si>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</si>
  <si>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</si>
  <si>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</si>
  <si>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</si>
  <si>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</si>
  <si>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</si>
  <si>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</si>
  <si>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</si>
  <si>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</si>
  <si>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</si>
  <si>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</si>
  <si>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</si>
  <si>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</si>
  <si>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</si>
  <si>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</si>
  <si>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</si>
  <si>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</si>
  <si>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</si>
  <si>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</si>
  <si>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</si>
  <si>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</si>
  <si>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</si>
  <si>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</si>
  <si>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</si>
  <si>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</si>
  <si>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</si>
  <si>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</si>
  <si>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</si>
  <si>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</si>
  <si>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</si>
  <si>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</si>
  <si>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</si>
  <si>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</si>
  <si>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</si>
  <si>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</si>
  <si>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</si>
  <si>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</si>
  <si>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</si>
  <si>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</si>
  <si>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</si>
  <si>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</si>
  <si>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</si>
  <si>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</si>
  <si>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</si>
  <si>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</si>
  <si>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</si>
  <si>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</si>
  <si>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</si>
  <si>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</si>
  <si>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</si>
  <si>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</si>
  <si>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</si>
  <si>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</si>
  <si>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</si>
  <si>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</si>
  <si>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</si>
  <si>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</si>
  <si>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</si>
  <si>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</si>
  <si>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</si>
  <si>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</si>
  <si>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</si>
  <si>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</si>
  <si>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</si>
  <si>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</si>
  <si>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</si>
  <si>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</si>
  <si>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</si>
  <si>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</si>
  <si>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</si>
  <si>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</si>
  <si>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</si>
  <si>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</si>
  <si>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</si>
  <si>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</si>
  <si>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</si>
  <si>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</si>
  <si>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</si>
  <si>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</si>
  <si>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</si>
  <si>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</si>
  <si>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</si>
  <si>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</si>
  <si>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</si>
  <si>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</si>
  <si>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</si>
  <si>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</si>
  <si>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</si>
  <si>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</si>
  <si>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</si>
  <si>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</si>
  <si>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</si>
  <si>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</si>
  <si>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</si>
  <si>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</si>
  <si>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</si>
  <si>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</si>
  <si>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</si>
  <si>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</si>
  <si>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</si>
  <si>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</si>
  <si>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</si>
  <si>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</si>
  <si>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</si>
  <si>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</si>
  <si>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</si>
  <si>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</si>
  <si>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</si>
  <si>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</si>
  <si>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</si>
  <si>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</si>
  <si>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</si>
  <si>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</si>
  <si>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</si>
  <si>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</si>
  <si>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</si>
  <si>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</si>
  <si>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</si>
  <si>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</si>
  <si>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</si>
  <si>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</si>
  <si>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</si>
  <si>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</si>
  <si>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</si>
  <si>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</si>
  <si>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</si>
  <si>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</si>
  <si>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</si>
  <si>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</si>
  <si>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</si>
  <si>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</si>
  <si>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</si>
  <si>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</si>
  <si>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</si>
  <si>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</si>
  <si>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</si>
  <si>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</si>
  <si>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</si>
  <si>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</si>
  <si>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</si>
  <si>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</si>
  <si>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</si>
  <si>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</si>
  <si>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</si>
  <si>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</si>
  <si>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</si>
  <si>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</si>
  <si>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</si>
  <si>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</si>
  <si>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</si>
  <si>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</si>
  <si>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</si>
  <si>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</si>
  <si>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</si>
  <si>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</si>
  <si>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</si>
  <si>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</si>
  <si>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</si>
  <si>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</si>
  <si>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</si>
  <si>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</si>
  <si>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</si>
  <si>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</si>
  <si>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</si>
  <si>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</si>
  <si>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</si>
  <si>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</si>
  <si>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</si>
  <si>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</si>
  <si>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</si>
  <si>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</si>
  <si>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</si>
  <si>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</si>
  <si>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</si>
  <si>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</si>
  <si>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</si>
  <si>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</si>
  <si>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</si>
  <si>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</si>
  <si>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</si>
  <si>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</si>
  <si>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</si>
  <si>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</si>
  <si>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</si>
  <si>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</si>
  <si>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</si>
  <si>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</si>
  <si>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</si>
  <si>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</si>
  <si>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</si>
  <si>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</si>
  <si>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</si>
  <si>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</si>
  <si>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</si>
  <si>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</si>
  <si>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</si>
  <si>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</si>
  <si>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</si>
  <si>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</si>
  <si>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</si>
  <si>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</si>
  <si>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</si>
  <si>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</si>
  <si>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</si>
  <si>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</si>
  <si>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</si>
  <si>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</si>
  <si>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</si>
  <si>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</si>
  <si>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</si>
  <si>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</si>
  <si>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</si>
  <si>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</si>
  <si>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</si>
  <si>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</si>
  <si>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</si>
  <si>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</si>
  <si>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</si>
  <si>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</si>
  <si>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</si>
  <si>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</si>
  <si>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</si>
  <si>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</si>
  <si>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</si>
  <si>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</si>
  <si>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</si>
  <si>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</si>
  <si>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</si>
  <si>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</si>
  <si>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</si>
  <si>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</si>
  <si>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</si>
  <si>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</si>
  <si>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</si>
  <si>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</si>
  <si>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</si>
  <si>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</si>
  <si>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</si>
  <si>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</si>
  <si>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</si>
  <si>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</si>
  <si>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</si>
  <si>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</si>
  <si>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</si>
  <si>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</si>
  <si>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</si>
  <si>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</si>
  <si>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</si>
  <si>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</si>
  <si>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</si>
  <si>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</si>
  <si>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</si>
  <si>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</si>
  <si>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</si>
  <si>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</si>
  <si>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</si>
  <si>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</si>
  <si>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</si>
  <si>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</si>
  <si>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</si>
  <si>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</si>
  <si>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</si>
  <si>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</si>
  <si>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</si>
  <si>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</si>
  <si>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</si>
  <si>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</si>
  <si>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</si>
  <si>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</si>
  <si>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</si>
  <si>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</si>
  <si>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</si>
  <si>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</si>
  <si>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</si>
  <si>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</si>
  <si>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</si>
  <si>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</si>
  <si>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</si>
  <si>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</si>
  <si>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</si>
  <si>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</si>
  <si>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</si>
  <si>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</si>
  <si>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</si>
  <si>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</si>
  <si>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</si>
  <si>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</si>
  <si>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</si>
  <si>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</si>
  <si>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</si>
  <si>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</si>
  <si>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</si>
  <si>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</si>
  <si>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</si>
  <si>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</si>
  <si>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</si>
  <si>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</si>
  <si>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</si>
  <si>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</si>
  <si>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</si>
  <si>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</si>
  <si>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</si>
  <si>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</si>
  <si>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</si>
  <si>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</si>
  <si>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</si>
  <si>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</si>
  <si>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</si>
  <si>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</si>
  <si>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</si>
  <si>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</si>
  <si>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</si>
  <si>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</si>
  <si>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</si>
  <si>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</si>
  <si>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</si>
  <si>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</si>
  <si>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</si>
  <si>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</si>
  <si>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</si>
  <si>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</si>
  <si>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</si>
  <si>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</si>
  <si>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</si>
  <si>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</si>
  <si>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</si>
  <si>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</si>
  <si>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</si>
  <si>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</si>
  <si>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</si>
  <si>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</si>
  <si>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</si>
  <si>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</si>
  <si>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</si>
  <si>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</si>
  <si>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</si>
  <si>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</si>
  <si>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</si>
  <si>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</si>
  <si>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</si>
  <si>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</si>
  <si>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</si>
  <si>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</si>
  <si>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</si>
  <si>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</si>
  <si>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</si>
  <si>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</si>
  <si>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</si>
  <si>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</si>
  <si>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</si>
  <si>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</si>
  <si>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</si>
  <si>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</si>
  <si>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</si>
  <si>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</si>
  <si>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</si>
  <si>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</si>
  <si>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</si>
  <si>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</si>
  <si>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</si>
  <si>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</si>
  <si>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</si>
  <si>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</si>
  <si>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</si>
  <si>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</si>
  <si>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</si>
  <si>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</si>
  <si>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</si>
  <si>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</si>
  <si>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</si>
  <si>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</si>
  <si>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</si>
  <si>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</si>
  <si>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</si>
  <si>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</si>
  <si>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</si>
  <si>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</si>
  <si>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</si>
  <si>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</si>
  <si>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</si>
  <si>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</si>
  <si>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</si>
  <si>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</si>
  <si>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</si>
  <si>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</si>
  <si>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</si>
  <si>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</si>
  <si>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</si>
  <si>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</si>
  <si>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</si>
  <si>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</si>
  <si>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</si>
  <si>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</si>
  <si>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</si>
  <si>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</si>
  <si>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</si>
  <si>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</si>
  <si>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</si>
  <si>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</si>
  <si>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</si>
  <si>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</si>
  <si>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</si>
  <si>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</si>
  <si>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</si>
  <si>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</si>
  <si>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</si>
  <si>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</si>
  <si>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</si>
  <si>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</si>
  <si>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</si>
  <si>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</si>
  <si>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</si>
  <si>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</si>
  <si>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</si>
  <si>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</si>
  <si>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</si>
  <si>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</si>
  <si>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</si>
  <si>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</si>
  <si>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</si>
  <si>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</si>
  <si>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</si>
  <si>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</si>
  <si>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</si>
  <si>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</si>
  <si>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</si>
  <si>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</si>
  <si>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</si>
  <si>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</si>
  <si>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</si>
  <si>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</si>
  <si>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</si>
  <si>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</si>
  <si>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</si>
  <si>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</si>
  <si>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</si>
  <si>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</si>
  <si>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</si>
  <si>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</si>
  <si>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</si>
  <si>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</si>
  <si>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</si>
  <si>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</si>
  <si>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</si>
  <si>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</si>
  <si>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</si>
  <si>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</si>
  <si>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</si>
  <si>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</si>
  <si>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</si>
  <si>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</si>
  <si>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</si>
  <si>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</si>
  <si>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</si>
  <si>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</si>
  <si>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</si>
  <si>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</si>
  <si>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</si>
  <si>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</si>
  <si>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</si>
  <si>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</si>
  <si>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</si>
  <si>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</si>
  <si>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</si>
  <si>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</si>
  <si>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</si>
  <si>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</si>
  <si>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</si>
  <si>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</si>
  <si>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</si>
  <si>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</si>
  <si>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</si>
  <si>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</si>
  <si>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</si>
  <si>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</si>
  <si>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</si>
  <si>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</si>
  <si>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</si>
  <si>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</si>
  <si>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</si>
  <si>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</si>
  <si>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</si>
  <si>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</si>
  <si>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</si>
  <si>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</si>
  <si>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</si>
  <si>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</si>
  <si>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</si>
  <si>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</si>
  <si>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</si>
  <si>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</si>
  <si>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</si>
  <si>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</si>
  <si>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</si>
  <si>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</si>
  <si>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</si>
  <si>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</si>
  <si>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</si>
  <si>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</si>
  <si>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</si>
  <si>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</si>
  <si>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</si>
  <si>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</si>
  <si>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</si>
  <si>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</si>
  <si>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</si>
  <si>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</si>
  <si>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</si>
  <si>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</si>
  <si>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</si>
  <si>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</si>
  <si>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</si>
  <si>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</si>
  <si>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</si>
  <si>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</si>
  <si>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</si>
  <si>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</si>
  <si>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</si>
  <si>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</si>
  <si>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</si>
  <si>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</si>
  <si>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</si>
  <si>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</si>
  <si>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</si>
  <si>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</si>
  <si>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</si>
  <si>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</si>
  <si>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</si>
  <si>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</si>
  <si>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</si>
  <si>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</si>
  <si>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</si>
  <si>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</si>
  <si>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</si>
  <si>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</si>
  <si>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</si>
  <si>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</si>
  <si>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</si>
  <si>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</si>
  <si>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</si>
  <si>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</si>
  <si>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</si>
  <si>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</si>
  <si>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</si>
  <si>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</si>
  <si>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</si>
  <si>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</si>
  <si>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</si>
  <si>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</si>
  <si>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</si>
  <si>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</si>
  <si>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</si>
  <si>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</si>
  <si>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</si>
  <si>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</si>
  <si>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</si>
  <si>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</si>
  <si>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</si>
  <si>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</si>
  <si>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</si>
  <si>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</si>
  <si>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</si>
  <si>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</si>
  <si>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</si>
  <si>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</si>
  <si>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</si>
  <si>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</si>
  <si>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</si>
  <si>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</si>
  <si>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</si>
  <si>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</si>
  <si>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</si>
  <si>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</si>
  <si>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</si>
  <si>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</si>
  <si>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</si>
  <si>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</si>
  <si>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</si>
  <si>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</si>
  <si>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</si>
  <si>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</si>
  <si>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</si>
  <si>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</si>
  <si>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</si>
  <si>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</si>
  <si>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</si>
  <si>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</si>
  <si>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</si>
  <si>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</si>
  <si>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</si>
  <si>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</si>
  <si>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</si>
  <si>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</si>
  <si>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</si>
  <si>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</si>
  <si>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</si>
  <si>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</si>
  <si>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</si>
  <si>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</si>
  <si>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</si>
  <si>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</si>
  <si>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</si>
  <si>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</si>
  <si>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</si>
  <si>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</si>
  <si>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</si>
  <si>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</si>
  <si>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</si>
  <si>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</si>
  <si>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</si>
  <si>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</si>
  <si>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</si>
  <si>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</si>
  <si>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</si>
  <si>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</si>
  <si>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</si>
  <si>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</si>
  <si>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</si>
  <si>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</si>
  <si>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</si>
  <si>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</si>
  <si>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</si>
  <si>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</si>
  <si>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</si>
  <si>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</si>
  <si>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</si>
  <si>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</si>
  <si>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</si>
  <si>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</si>
  <si>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</si>
  <si>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</si>
  <si>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</si>
  <si>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</si>
  <si>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</si>
  <si>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</si>
  <si>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</si>
  <si>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</si>
  <si>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</si>
  <si>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</si>
  <si>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</si>
  <si>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</si>
  <si>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</si>
  <si>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</si>
  <si>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</si>
  <si>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</si>
  <si>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</si>
  <si>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</si>
  <si>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</si>
  <si>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</si>
  <si>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</si>
  <si>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</si>
  <si>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</si>
  <si>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</si>
  <si>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</si>
  <si>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</si>
  <si>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</si>
  <si>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</si>
  <si>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</si>
  <si>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</si>
  <si>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</si>
  <si>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</si>
  <si>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</si>
  <si>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</si>
  <si>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</si>
  <si>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</si>
  <si>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</si>
  <si>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</si>
  <si>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</si>
  <si>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</si>
  <si>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</si>
  <si>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</si>
  <si>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</si>
  <si>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</si>
  <si>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</si>
  <si>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</si>
  <si>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</si>
  <si>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</si>
  <si>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</si>
  <si>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</si>
  <si>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</si>
  <si>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</si>
  <si>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</si>
  <si>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</si>
  <si>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</si>
  <si>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</si>
  <si>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</si>
  <si>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</si>
  <si>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</si>
  <si>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</si>
  <si>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</si>
  <si>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</si>
  <si>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</si>
  <si>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</si>
  <si>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</si>
  <si>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</si>
  <si>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</si>
  <si>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</si>
  <si>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</si>
  <si>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</si>
  <si>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</si>
  <si>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</si>
  <si>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</si>
  <si>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</si>
  <si>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</si>
  <si>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</si>
  <si>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</si>
  <si>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</si>
  <si>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</si>
  <si>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</si>
  <si>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</si>
  <si>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</si>
  <si>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</si>
  <si>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</si>
  <si>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</si>
  <si>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</si>
  <si>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</si>
  <si>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</si>
  <si>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</si>
  <si>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</si>
  <si>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</si>
  <si>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</si>
  <si>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</si>
  <si>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</si>
  <si>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</si>
  <si>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</si>
  <si>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</si>
  <si>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</si>
  <si>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</si>
  <si>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</si>
  <si>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</si>
  <si>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</si>
  <si>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</si>
  <si>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</si>
  <si>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</si>
  <si>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</si>
  <si>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</si>
  <si>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</si>
  <si>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</si>
  <si>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</si>
  <si>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</si>
  <si>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</si>
  <si>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</si>
  <si>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</si>
  <si>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</si>
  <si>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</si>
  <si>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</si>
  <si>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</si>
  <si>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</si>
  <si>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</si>
  <si>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</si>
  <si>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</si>
  <si>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</si>
  <si>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</si>
  <si>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</si>
  <si>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</si>
  <si>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</si>
  <si>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</si>
  <si>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</si>
  <si>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</si>
  <si>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</si>
  <si>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</si>
  <si>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</si>
  <si>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</si>
  <si>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</si>
  <si>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</si>
  <si>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</si>
  <si>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</si>
  <si>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</si>
  <si>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</si>
  <si>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</si>
  <si>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</si>
  <si>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</si>
  <si>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</si>
  <si>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</si>
  <si>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</si>
  <si>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</si>
  <si>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</si>
  <si>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</si>
  <si>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</si>
  <si>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</si>
  <si>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</si>
  <si>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</si>
  <si>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</si>
  <si>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</si>
  <si>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</si>
  <si>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</si>
  <si>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</si>
  <si>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</si>
  <si>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</si>
  <si>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</si>
  <si>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</si>
  <si>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</si>
  <si>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</si>
  <si>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</si>
  <si>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</si>
  <si>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</si>
  <si>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</si>
  <si>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</si>
  <si>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</si>
  <si>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</si>
  <si>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</si>
  <si>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</si>
  <si>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</si>
  <si>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</si>
  <si>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</si>
  <si>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</si>
  <si>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</si>
  <si>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</si>
  <si>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</si>
  <si>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</si>
  <si>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</si>
  <si>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</si>
  <si>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</si>
  <si>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</si>
  <si>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</si>
  <si>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</si>
  <si>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</si>
  <si>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</si>
  <si>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</si>
  <si>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</si>
  <si>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</si>
  <si>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</si>
  <si>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</si>
  <si>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</si>
  <si>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</si>
  <si>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</si>
  <si>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</si>
  <si>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</si>
  <si>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</si>
  <si>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</si>
  <si>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</si>
  <si>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</si>
  <si>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</si>
  <si>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</si>
  <si>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</si>
  <si>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</si>
  <si>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</si>
  <si>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</si>
  <si>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</si>
  <si>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</si>
  <si>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</si>
  <si>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</si>
  <si>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</si>
  <si>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</si>
  <si>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</si>
  <si>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</si>
  <si>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</si>
  <si>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</si>
  <si>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</si>
  <si>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</si>
  <si>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</si>
  <si>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</si>
  <si>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</si>
  <si>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</si>
  <si>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</si>
  <si>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</si>
  <si>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</si>
  <si>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</si>
  <si>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</si>
  <si>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</si>
  <si>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</si>
  <si>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</si>
  <si>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</si>
  <si>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</si>
  <si>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</si>
  <si>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</si>
  <si>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</si>
  <si>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</si>
  <si>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</si>
  <si>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</si>
  <si>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</si>
  <si>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</si>
  <si>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</si>
  <si>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</si>
  <si>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</si>
  <si>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</si>
  <si>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</si>
  <si>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</si>
  <si>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</si>
  <si>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</si>
  <si>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</si>
  <si>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</si>
  <si>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</si>
  <si>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</si>
  <si>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</si>
  <si>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</si>
  <si>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</si>
  <si>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</si>
  <si>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</si>
  <si>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</si>
  <si>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</si>
  <si>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</si>
  <si>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</si>
  <si>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</si>
  <si>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</si>
  <si>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</si>
  <si>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</si>
  <si>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</si>
  <si>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</si>
  <si>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</si>
  <si>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</si>
  <si>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</si>
  <si>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</si>
  <si>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</si>
  <si>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</si>
  <si>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</si>
  <si>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</si>
  <si>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</si>
  <si>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</si>
  <si>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</si>
  <si>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</si>
  <si>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</si>
  <si>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</si>
  <si>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</si>
  <si>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</si>
  <si>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</si>
  <si>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</si>
  <si>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</si>
  <si>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</si>
  <si>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</si>
  <si>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</si>
  <si>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</si>
  <si>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</si>
  <si>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</si>
  <si>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</si>
  <si>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</si>
  <si>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</si>
  <si>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</si>
  <si>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</si>
  <si>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</si>
  <si>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</si>
  <si>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</si>
  <si>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</si>
  <si>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</si>
  <si>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</si>
  <si>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</si>
  <si>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</si>
  <si>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</si>
  <si>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</si>
  <si>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</si>
  <si>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</si>
  <si>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</si>
  <si>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</si>
  <si>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</si>
  <si>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</si>
  <si>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</si>
  <si>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</si>
  <si>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</si>
  <si>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</si>
  <si>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</si>
  <si>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</si>
  <si>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</si>
  <si>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</si>
  <si>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</si>
  <si>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</si>
  <si>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</si>
  <si>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</si>
  <si>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</si>
  <si>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</si>
  <si>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</si>
  <si>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</si>
  <si>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</si>
  <si>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</si>
  <si>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</si>
  <si>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</si>
  <si>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</si>
  <si>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</si>
  <si>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</si>
  <si>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</si>
  <si>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</si>
  <si>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</si>
  <si>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</si>
  <si>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</si>
  <si>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</si>
  <si>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</si>
  <si>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</si>
  <si>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</si>
  <si>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</si>
  <si>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</si>
  <si>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</si>
  <si>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</si>
  <si>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</si>
  <si>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</si>
  <si>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</si>
  <si>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</si>
  <si>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</si>
  <si>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</si>
  <si>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</si>
  <si>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</si>
  <si>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</si>
  <si>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</si>
  <si>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</si>
  <si>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</si>
  <si>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</si>
  <si>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</si>
  <si>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</si>
  <si>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</si>
  <si>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</si>
  <si>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</si>
  <si>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</si>
  <si>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</si>
  <si>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</si>
  <si>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</si>
  <si>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</si>
  <si>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</si>
  <si>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</si>
  <si>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</si>
  <si>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</si>
  <si>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</si>
  <si>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</si>
  <si>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</si>
  <si>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</si>
  <si>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</si>
  <si>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</si>
  <si>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</si>
  <si>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</si>
  <si>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</si>
  <si>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</si>
  <si>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</si>
  <si>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</si>
  <si>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</si>
  <si>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</si>
  <si>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</si>
  <si>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</si>
  <si>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</si>
  <si>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</si>
  <si>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</si>
  <si>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</si>
  <si>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</si>
  <si>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</si>
  <si>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</si>
  <si>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</si>
  <si>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</si>
  <si>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</si>
  <si>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</si>
  <si>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</si>
  <si>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</si>
  <si>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</si>
  <si>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</si>
  <si>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</si>
  <si>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</si>
  <si>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</si>
  <si>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</si>
  <si>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</si>
  <si>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</si>
  <si>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</si>
  <si>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</si>
  <si>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</si>
  <si>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</si>
  <si>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</si>
  <si>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</si>
  <si>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</si>
  <si>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</si>
  <si>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</si>
  <si>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</si>
  <si>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</si>
  <si>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</si>
  <si>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</si>
  <si>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</si>
  <si>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</si>
  <si>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</si>
  <si>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</si>
  <si>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</si>
  <si>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</si>
  <si>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</si>
  <si>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</si>
  <si>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</si>
  <si>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</si>
  <si>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</si>
  <si>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</si>
  <si>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</si>
  <si>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</si>
  <si>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</si>
  <si>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</si>
  <si>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</si>
  <si>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</si>
  <si>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</si>
  <si>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</si>
  <si>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</si>
  <si>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</si>
  <si>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</si>
  <si>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</si>
  <si>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</si>
  <si>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</si>
  <si>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</si>
  <si>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</si>
  <si>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</si>
  <si>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</si>
  <si>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</si>
  <si>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</si>
  <si>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</si>
  <si>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</si>
  <si>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</si>
  <si>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</si>
  <si>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</si>
  <si>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</si>
  <si>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</si>
  <si>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</si>
  <si>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</si>
  <si>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</si>
  <si>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</si>
  <si>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</si>
  <si>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</si>
  <si>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</si>
  <si>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</si>
  <si>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</si>
  <si>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</si>
  <si>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</si>
  <si>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</si>
  <si>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</si>
  <si>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</si>
  <si>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</si>
  <si>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</si>
  <si>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</si>
  <si>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</si>
  <si>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</si>
  <si>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</si>
  <si>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</si>
  <si>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</si>
  <si>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</si>
  <si>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</si>
  <si>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</si>
  <si>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</si>
  <si>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</si>
  <si>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</si>
  <si>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</si>
  <si>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</si>
  <si>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</si>
  <si>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</si>
  <si>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</si>
  <si>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</si>
  <si>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</si>
  <si>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</si>
  <si>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</si>
  <si>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</si>
  <si>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</si>
  <si>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</si>
  <si>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</si>
  <si>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</si>
  <si>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</si>
  <si>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</si>
  <si>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</si>
  <si>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</si>
  <si>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</si>
  <si>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</si>
  <si>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</si>
  <si>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</si>
  <si>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</si>
  <si>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</si>
  <si>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</si>
  <si>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</si>
  <si>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</si>
  <si>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</si>
  <si>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</si>
  <si>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</si>
  <si>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</si>
  <si>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</si>
  <si>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</si>
  <si>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</si>
  <si>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</si>
  <si>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</si>
  <si>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</si>
  <si>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</si>
  <si>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</si>
  <si>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</si>
  <si>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</si>
  <si>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</si>
  <si>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</si>
  <si>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</si>
  <si>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</si>
  <si>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</si>
  <si>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</si>
  <si>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</si>
  <si>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</si>
  <si>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</si>
  <si>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</si>
  <si>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</si>
  <si>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</si>
  <si>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</si>
  <si>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</si>
  <si>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</si>
  <si>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</si>
  <si>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</si>
  <si>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</si>
  <si>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</si>
  <si>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</si>
  <si>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</si>
  <si>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</si>
  <si>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</si>
  <si>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</si>
  <si>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</si>
  <si>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</si>
  <si>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</si>
  <si>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</si>
  <si>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</si>
  <si>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</si>
  <si>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</si>
  <si>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</si>
  <si>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</si>
  <si>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</si>
  <si>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</si>
  <si>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</si>
  <si>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</si>
  <si>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</si>
  <si>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</si>
  <si>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</si>
  <si>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</si>
  <si>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</si>
  <si>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</si>
  <si>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</si>
  <si>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</si>
  <si>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</si>
  <si>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</si>
  <si>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</si>
  <si>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</si>
  <si>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</si>
  <si>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</si>
  <si>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</si>
  <si>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</si>
  <si>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</si>
  <si>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</si>
  <si>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</si>
  <si>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</si>
  <si>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</si>
  <si>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</si>
  <si>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</si>
  <si>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</si>
  <si>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</si>
  <si>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</si>
  <si>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</si>
  <si>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</si>
  <si>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</si>
  <si>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</si>
  <si>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</si>
  <si>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</si>
  <si>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</si>
  <si>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</si>
  <si>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</si>
  <si>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</si>
  <si>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</si>
  <si>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</si>
  <si>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</si>
  <si>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</si>
  <si>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</si>
  <si>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</si>
  <si>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</si>
  <si>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</si>
  <si>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</si>
  <si>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</si>
  <si>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</si>
  <si>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</si>
  <si>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</si>
  <si>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</si>
  <si>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</si>
  <si>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</si>
  <si>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</si>
  <si>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</si>
  <si>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</si>
  <si>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</si>
  <si>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</si>
  <si>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</si>
  <si>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</si>
  <si>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</si>
  <si>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</si>
  <si>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</si>
  <si>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</si>
  <si>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</si>
  <si>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</si>
  <si>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</si>
  <si>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</si>
  <si>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</si>
  <si>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</si>
  <si>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</si>
  <si>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</si>
  <si>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</si>
  <si>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</si>
  <si>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</si>
  <si>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</si>
  <si>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</si>
  <si>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</si>
  <si>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</si>
  <si>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</si>
  <si>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</si>
  <si>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</si>
  <si>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</si>
  <si>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</si>
  <si>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</si>
  <si>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</si>
  <si>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</si>
  <si>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</si>
  <si>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</si>
  <si>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</si>
  <si>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</si>
  <si>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</si>
  <si>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</si>
  <si>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</si>
  <si>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</si>
  <si>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</si>
  <si>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</si>
  <si>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</si>
  <si>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</si>
  <si>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</si>
  <si>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</si>
  <si>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</si>
  <si>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</si>
  <si>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</si>
  <si>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</si>
  <si>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</si>
  <si>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</si>
  <si>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</si>
  <si>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</si>
  <si>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</si>
  <si>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</si>
  <si>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</si>
  <si>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</si>
  <si>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</si>
  <si>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</si>
  <si>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</si>
  <si>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</si>
  <si>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</si>
  <si>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</si>
  <si>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</si>
  <si>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</si>
  <si>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</si>
  <si>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</si>
  <si>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</si>
  <si>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</si>
  <si>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</si>
  <si>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</si>
  <si>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</si>
  <si>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</si>
  <si>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</si>
  <si>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</si>
  <si>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</si>
  <si>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</si>
  <si>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</si>
  <si>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</si>
  <si>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</si>
  <si>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</si>
  <si>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</si>
  <si>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</si>
  <si>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</si>
  <si>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</si>
  <si>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</si>
  <si>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</si>
  <si>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</si>
  <si>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</si>
  <si>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</si>
  <si>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</si>
  <si>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</si>
  <si>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</si>
  <si>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</si>
  <si>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</si>
  <si>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</si>
  <si>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</si>
  <si>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</si>
  <si>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</si>
  <si>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</si>
  <si>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</si>
  <si>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</si>
  <si>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</si>
  <si>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</si>
  <si>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</si>
  <si>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</si>
  <si>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</si>
  <si>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</si>
  <si>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</si>
  <si>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</si>
  <si>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</si>
  <si>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</si>
  <si>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</si>
  <si>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</si>
  <si>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</si>
  <si>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</si>
  <si>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</si>
  <si>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</si>
  <si>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</si>
  <si>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</si>
  <si>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</si>
  <si>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</si>
  <si>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</si>
  <si>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</si>
  <si>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</si>
  <si>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</si>
  <si>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</si>
  <si>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</si>
  <si>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</si>
  <si>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</si>
  <si>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</si>
  <si>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</si>
  <si>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</si>
  <si>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</si>
  <si>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</si>
  <si>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</si>
  <si>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</si>
  <si>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</si>
  <si>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</si>
  <si>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</si>
  <si>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</si>
  <si>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</si>
  <si>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</si>
  <si>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</si>
  <si>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</si>
  <si>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</si>
  <si>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</si>
  <si>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</si>
  <si>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</si>
  <si>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</si>
  <si>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</si>
  <si>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</si>
  <si>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</si>
  <si>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</si>
  <si>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</si>
  <si>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</si>
  <si>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</si>
  <si>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</si>
  <si>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</si>
  <si>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</si>
  <si>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</si>
  <si>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</si>
  <si>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</si>
  <si>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</si>
  <si>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</si>
  <si>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</si>
  <si>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</si>
  <si>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</si>
  <si>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</si>
  <si>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</si>
  <si>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</si>
  <si>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</si>
  <si>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</si>
  <si>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</si>
  <si>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</si>
  <si>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</si>
  <si>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</si>
  <si>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</si>
  <si>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</si>
  <si>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</si>
  <si>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</si>
  <si>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</si>
  <si>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</si>
  <si>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</si>
  <si>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</si>
  <si>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</si>
  <si>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</si>
  <si>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</si>
  <si>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</si>
  <si>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</si>
  <si>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</si>
  <si>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</si>
  <si>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</si>
  <si>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</si>
  <si>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</si>
  <si>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</si>
  <si>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</si>
  <si>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</si>
  <si>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</si>
  <si>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</si>
  <si>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</si>
  <si>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</si>
  <si>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</si>
  <si>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</si>
  <si>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</si>
  <si>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</si>
  <si>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</si>
  <si>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</si>
  <si>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</si>
  <si>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</si>
  <si>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</si>
  <si>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</si>
  <si>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</si>
  <si>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</si>
  <si>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</si>
  <si>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</si>
  <si>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</si>
  <si>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</si>
  <si>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</si>
  <si>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</si>
  <si>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</si>
  <si>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</si>
  <si>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</si>
  <si>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</si>
  <si>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</si>
  <si>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</si>
  <si>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</si>
  <si>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</si>
  <si>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</si>
  <si>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</si>
  <si>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</si>
  <si>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</si>
  <si>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</si>
  <si>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</si>
  <si>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</si>
  <si>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</si>
  <si>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</si>
  <si>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</si>
  <si>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</si>
  <si>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</si>
  <si>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</si>
  <si>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</si>
  <si>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</si>
  <si>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</si>
  <si>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</si>
  <si>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</si>
  <si>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</si>
  <si>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</si>
  <si>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</si>
  <si>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</si>
  <si>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</si>
  <si>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</si>
  <si>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</si>
  <si>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</si>
  <si>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</si>
  <si>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</si>
  <si>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</si>
  <si>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</si>
  <si>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</si>
  <si>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</si>
  <si>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</si>
  <si>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</si>
  <si>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</si>
  <si>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</si>
  <si>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</si>
  <si>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</si>
  <si>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</si>
  <si>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</si>
  <si>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</si>
  <si>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</si>
  <si>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</si>
  <si>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</si>
  <si>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</si>
  <si>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</si>
  <si>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</si>
  <si>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</si>
  <si>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</si>
  <si>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</si>
  <si>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</si>
  <si>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</si>
  <si>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</si>
  <si>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</si>
  <si>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</si>
  <si>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</si>
  <si>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</si>
  <si>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</si>
  <si>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</si>
  <si>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</si>
  <si>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</si>
  <si>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</si>
  <si>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</si>
  <si>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</si>
  <si>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</si>
  <si>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</si>
  <si>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</si>
  <si>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</si>
  <si>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</si>
  <si>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</si>
  <si>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</si>
  <si>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</si>
  <si>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</si>
  <si>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</si>
  <si>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</si>
  <si>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</si>
  <si>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</si>
  <si>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</si>
  <si>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</si>
  <si>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</si>
  <si>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</si>
  <si>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</si>
  <si>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</si>
  <si>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</si>
  <si>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</si>
  <si>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</si>
  <si>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</si>
  <si>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</si>
  <si>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</si>
  <si>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</si>
  <si>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</si>
  <si>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</si>
  <si>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</si>
  <si>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</si>
  <si>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</si>
  <si>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</si>
  <si>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</si>
  <si>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</si>
  <si>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</si>
  <si>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</si>
  <si>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</si>
  <si>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</si>
  <si>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</si>
  <si>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</si>
  <si>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</si>
  <si>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</si>
  <si>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</si>
  <si>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</si>
  <si>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</si>
  <si>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</si>
  <si>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</si>
  <si>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</si>
  <si>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</si>
  <si>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</si>
  <si>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</si>
  <si>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</si>
  <si>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</si>
  <si>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</si>
  <si>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</si>
  <si>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</si>
  <si>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</si>
  <si>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</si>
  <si>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</si>
  <si>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</si>
  <si>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</si>
  <si>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</si>
  <si>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</si>
  <si>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</si>
  <si>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</si>
  <si>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</si>
  <si>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</si>
  <si>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</si>
  <si>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</si>
  <si>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</si>
  <si>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</si>
  <si>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</si>
  <si>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</si>
  <si>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</si>
  <si>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</si>
  <si>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</si>
  <si>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</si>
  <si>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</si>
  <si>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</si>
  <si>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</si>
  <si>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</si>
  <si>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</si>
  <si>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</si>
  <si>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</si>
  <si>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</si>
  <si>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</si>
  <si>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</si>
  <si>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</si>
  <si>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</si>
  <si>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</si>
  <si>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</si>
  <si>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</si>
  <si>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</si>
  <si>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</si>
  <si>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</si>
  <si>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</si>
  <si>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</si>
  <si>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</si>
  <si>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</si>
  <si>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</si>
  <si>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</si>
  <si>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</si>
  <si>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</si>
  <si>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</si>
  <si>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</si>
  <si>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</si>
  <si>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</si>
  <si>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</si>
  <si>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</si>
  <si>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</si>
  <si>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</si>
  <si>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</si>
  <si>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</si>
  <si>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</si>
  <si>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</si>
  <si>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</si>
  <si>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</si>
  <si>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</si>
  <si>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</si>
  <si>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</si>
  <si>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</si>
  <si>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</si>
  <si>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</si>
  <si>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</si>
  <si>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</si>
  <si>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</si>
  <si>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</si>
  <si>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</si>
  <si>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</si>
  <si>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</si>
  <si>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</si>
  <si>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</si>
  <si>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</si>
  <si>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</si>
  <si>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</si>
  <si>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</si>
  <si>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</si>
  <si>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</si>
  <si>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</si>
  <si>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</si>
  <si>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</si>
  <si>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</si>
  <si>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</si>
  <si>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</si>
  <si>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</si>
  <si>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</si>
  <si>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</si>
  <si>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</si>
  <si>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</si>
  <si>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</si>
  <si>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</si>
  <si>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</si>
  <si>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</si>
  <si>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</si>
  <si>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</si>
  <si>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</si>
  <si>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</si>
  <si>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</si>
  <si>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</si>
  <si>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</si>
  <si>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</si>
  <si>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</si>
  <si>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</si>
  <si>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</si>
  <si>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</si>
  <si>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</si>
  <si>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</si>
  <si>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</si>
  <si>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</si>
  <si>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</si>
  <si>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</si>
  <si>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</si>
  <si>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</si>
  <si>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</si>
  <si>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</si>
  <si>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</si>
  <si>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</si>
  <si>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</si>
  <si>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</si>
  <si>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</si>
  <si>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</si>
  <si>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</si>
  <si>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</si>
  <si>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</si>
  <si>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</si>
  <si>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</si>
  <si>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</si>
  <si>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</si>
  <si>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</si>
  <si>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</si>
  <si>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</si>
  <si>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</si>
  <si>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</si>
  <si>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</si>
  <si>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</si>
  <si>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</si>
  <si>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</si>
  <si>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</si>
  <si>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</si>
  <si>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</si>
  <si>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</si>
  <si>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</si>
  <si>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</si>
  <si>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</si>
  <si>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</si>
  <si>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</si>
  <si>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</si>
  <si>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</si>
  <si>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</si>
  <si>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</si>
  <si>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</si>
  <si>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</si>
  <si>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</si>
  <si>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</si>
  <si>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</si>
  <si>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</si>
  <si>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</si>
  <si>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</si>
  <si>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</si>
  <si>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</si>
  <si>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</si>
  <si>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</si>
  <si>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</si>
  <si>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</si>
  <si>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</si>
  <si>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</si>
  <si>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</si>
  <si>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</si>
  <si>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</si>
  <si>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</si>
  <si>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</si>
  <si>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</si>
  <si>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</si>
  <si>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</si>
  <si>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</si>
  <si>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</si>
  <si>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</si>
  <si>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</si>
  <si>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</si>
  <si>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</si>
  <si>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</si>
  <si>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</si>
  <si>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</si>
  <si>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</si>
  <si>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</si>
  <si>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</si>
  <si>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</si>
  <si>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</si>
  <si>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</si>
  <si>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</si>
  <si>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</si>
  <si>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</si>
  <si>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</si>
  <si>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</si>
  <si>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</si>
  <si>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</si>
  <si>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</si>
  <si>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</si>
  <si>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</si>
  <si>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</si>
  <si>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</si>
  <si>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</si>
  <si>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</si>
  <si>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</si>
  <si>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</si>
  <si>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</si>
  <si>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</si>
  <si>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</si>
  <si>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</si>
  <si>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</si>
  <si>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</si>
  <si>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</si>
  <si>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</si>
  <si>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</si>
  <si>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</si>
  <si>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</si>
  <si>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</si>
  <si>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</si>
  <si>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</si>
  <si>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</si>
  <si>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</si>
  <si>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</si>
  <si>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</si>
  <si>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</si>
  <si>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</si>
  <si>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</si>
  <si>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</si>
  <si>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</si>
  <si>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</si>
  <si>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</si>
  <si>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</si>
  <si>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</si>
  <si>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</si>
  <si>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</si>
  <si>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</si>
  <si>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</si>
  <si>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</si>
  <si>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</si>
  <si>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</si>
  <si>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</si>
  <si>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</si>
  <si>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</si>
  <si>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</si>
  <si>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</si>
  <si>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</si>
  <si>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</si>
  <si>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</si>
  <si>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</si>
  <si>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</si>
  <si>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</si>
  <si>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</si>
  <si>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</si>
  <si>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</si>
  <si>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</si>
  <si>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</si>
  <si>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</si>
  <si>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</si>
  <si>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</si>
  <si>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</si>
  <si>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</si>
  <si>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</si>
  <si>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</si>
  <si>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</si>
  <si>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</si>
  <si>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</si>
  <si>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</si>
  <si>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</si>
  <si>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</si>
  <si>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</si>
  <si>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</si>
  <si>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</si>
  <si>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</si>
  <si>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</si>
  <si>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</si>
  <si>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</si>
  <si>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</si>
  <si>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</si>
  <si>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</si>
  <si>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</si>
  <si>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</si>
  <si>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</si>
  <si>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</si>
  <si>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</si>
  <si>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</si>
  <si>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</si>
  <si>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</si>
  <si>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</si>
  <si>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</si>
  <si>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</si>
  <si>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</si>
  <si>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</si>
  <si>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</si>
  <si>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</si>
  <si>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</si>
  <si>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</si>
  <si>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</si>
  <si>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</si>
  <si>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</si>
  <si>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</si>
  <si>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</si>
  <si>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</si>
  <si>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</si>
  <si>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</si>
  <si>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</si>
  <si>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</si>
  <si>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</si>
  <si>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</si>
  <si>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</si>
  <si>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</si>
  <si>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</si>
  <si>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</si>
  <si>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</si>
  <si>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</si>
  <si>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</si>
  <si>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</si>
  <si>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</si>
  <si>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</si>
  <si>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</si>
  <si>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</si>
  <si>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</si>
  <si>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</si>
  <si>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</si>
  <si>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</si>
  <si>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</si>
  <si>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</si>
  <si>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</si>
  <si>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</si>
  <si>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</si>
  <si>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</si>
  <si>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</si>
  <si>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</si>
  <si>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</si>
  <si>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</si>
  <si>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</si>
  <si>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</si>
  <si>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</si>
  <si>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</si>
  <si>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</si>
  <si>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</si>
  <si>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</si>
  <si>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</si>
  <si>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</si>
  <si>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</si>
  <si>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</si>
  <si>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</si>
  <si>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</si>
  <si>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</si>
  <si>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</si>
  <si>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</si>
  <si>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</si>
  <si>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</si>
  <si>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</si>
  <si>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</si>
  <si>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</si>
  <si>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</si>
  <si>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</si>
  <si>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</si>
  <si>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</si>
  <si>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</si>
  <si>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</si>
  <si>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</si>
  <si>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</si>
  <si>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</si>
  <si>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</si>
  <si>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</si>
  <si>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</si>
  <si>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</si>
  <si>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</si>
  <si>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</si>
  <si>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</si>
  <si>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</si>
  <si>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</si>
  <si>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</si>
  <si>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</si>
  <si>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</si>
  <si>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</si>
  <si>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</si>
  <si>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</si>
  <si>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</si>
  <si>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</si>
  <si>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</si>
  <si>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</si>
  <si>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</si>
  <si>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</si>
  <si>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</si>
  <si>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</si>
  <si>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</si>
  <si>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</si>
  <si>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</si>
  <si>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</si>
  <si>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</si>
  <si>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</si>
  <si>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</si>
  <si>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</si>
  <si>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</si>
  <si>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</si>
  <si>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</si>
  <si>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</si>
  <si>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</si>
  <si>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</si>
  <si>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</si>
  <si>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</si>
  <si>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</si>
  <si>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</si>
  <si>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</si>
  <si>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</si>
  <si>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</si>
  <si>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</si>
  <si>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</si>
  <si>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</si>
  <si>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</si>
  <si>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</si>
  <si>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</si>
  <si>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</si>
  <si>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</si>
  <si>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</si>
  <si>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</si>
  <si>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</si>
  <si>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</si>
  <si>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</si>
  <si>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</si>
  <si>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</si>
  <si>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</si>
  <si>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</si>
  <si>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</si>
  <si>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</si>
  <si>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</si>
  <si>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</si>
  <si>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</si>
  <si>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</si>
  <si>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</si>
  <si>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</si>
  <si>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</si>
  <si>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</si>
  <si>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</si>
  <si>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</si>
  <si>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</si>
  <si>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</si>
  <si>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</si>
  <si>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</si>
  <si>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</si>
  <si>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</si>
  <si>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</si>
  <si>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</si>
  <si>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</si>
  <si>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</si>
  <si>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</si>
  <si>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</si>
  <si>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</si>
  <si>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</si>
  <si>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</si>
  <si>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</si>
  <si>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</si>
  <si>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</si>
  <si>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</si>
  <si>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</si>
  <si>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</si>
  <si>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</si>
  <si>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</si>
  <si>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</si>
  <si>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</si>
  <si>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</si>
  <si>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</si>
  <si>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</si>
  <si>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</si>
  <si>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</si>
  <si>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</si>
  <si>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</si>
  <si>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</si>
  <si>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</si>
  <si>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</si>
  <si>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</si>
  <si>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</si>
  <si>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</si>
  <si>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</si>
  <si>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</si>
  <si>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</si>
  <si>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</si>
  <si>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</si>
  <si>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</si>
  <si>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</si>
  <si>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</si>
  <si>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</si>
  <si>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</si>
  <si>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</si>
  <si>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</si>
  <si>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</si>
  <si>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</si>
  <si>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</si>
  <si>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</si>
  <si>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</si>
  <si>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</si>
  <si>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</si>
  <si>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</si>
  <si>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</si>
  <si>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</si>
  <si>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</si>
  <si>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</si>
  <si>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</si>
  <si>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</si>
  <si>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</si>
  <si>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</si>
  <si>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</si>
  <si>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</si>
  <si>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</si>
  <si>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</si>
  <si>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</si>
  <si>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</si>
  <si>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</si>
  <si>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</si>
  <si>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</si>
  <si>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</si>
  <si>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</si>
  <si>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</si>
  <si>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</si>
  <si>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</si>
  <si>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</si>
  <si>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</si>
  <si>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</si>
  <si>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</si>
  <si>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</si>
  <si>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</si>
  <si>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</si>
  <si>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</si>
  <si>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</si>
  <si>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</si>
  <si>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</si>
  <si>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</si>
  <si>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</si>
  <si>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</si>
  <si>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</si>
  <si>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</si>
  <si>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</si>
  <si>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</si>
  <si>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</si>
  <si>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</si>
  <si>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</si>
  <si>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</si>
  <si>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</si>
  <si>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</si>
  <si>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</si>
  <si>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</si>
  <si>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</si>
  <si>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</si>
  <si>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</si>
  <si>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</si>
  <si>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</si>
  <si>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</si>
  <si>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</si>
  <si>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</si>
  <si>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</si>
  <si>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</si>
  <si>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</si>
  <si>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</si>
  <si>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</si>
  <si>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</si>
  <si>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</si>
  <si>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</si>
  <si>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</si>
  <si>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</si>
  <si>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</si>
  <si>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</si>
  <si>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</si>
  <si>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</si>
  <si>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</si>
  <si>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</si>
  <si>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</si>
  <si>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</si>
  <si>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</si>
  <si>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</si>
  <si>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</si>
  <si>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</si>
  <si>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</si>
  <si>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</si>
  <si>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</si>
  <si>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</si>
  <si>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</si>
  <si>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</si>
  <si>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</si>
  <si>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</si>
  <si>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</si>
  <si>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</si>
  <si>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</si>
  <si>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</si>
  <si>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</si>
  <si>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</si>
  <si>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</si>
  <si>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</si>
  <si>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</si>
  <si>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</si>
  <si>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</si>
  <si>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</si>
  <si>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</si>
  <si>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</si>
  <si>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</si>
  <si>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</si>
  <si>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</si>
  <si>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</si>
  <si>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</si>
  <si>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</si>
  <si>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</si>
  <si>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</si>
  <si>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</si>
  <si>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</si>
  <si>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</si>
  <si>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</si>
  <si>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</si>
  <si>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</si>
  <si>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</si>
  <si>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</si>
  <si>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</si>
  <si>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</si>
  <si>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</si>
  <si>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</si>
  <si>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</si>
  <si>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</si>
  <si>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</si>
  <si>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</si>
  <si>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</si>
  <si>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</si>
  <si>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</si>
  <si>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</si>
  <si>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</si>
  <si>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</si>
  <si>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</si>
  <si>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</si>
  <si>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</si>
  <si>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</si>
  <si>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</si>
  <si>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</si>
  <si>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</si>
  <si>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</si>
  <si>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</si>
  <si>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</si>
  <si>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</si>
  <si>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</si>
  <si>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</si>
  <si>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</si>
  <si>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</si>
  <si>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</si>
  <si>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</si>
  <si>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</si>
  <si>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</si>
  <si>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</si>
  <si>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</si>
  <si>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</si>
  <si>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</si>
  <si>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</si>
  <si>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</si>
  <si>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</si>
  <si>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</si>
  <si>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</si>
  <si>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</si>
  <si>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</si>
  <si>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</si>
  <si>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</si>
  <si>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</si>
  <si>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</si>
  <si>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</si>
  <si>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</si>
  <si>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</si>
  <si>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</si>
  <si>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</si>
  <si>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</si>
  <si>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</si>
  <si>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</si>
  <si>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</si>
  <si>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</si>
  <si>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</si>
  <si>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</si>
  <si>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</si>
  <si>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</si>
  <si>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</si>
  <si>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</si>
  <si>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</si>
  <si>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</si>
  <si>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</si>
  <si>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</si>
  <si>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</si>
  <si>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</si>
  <si>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</si>
  <si>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</si>
  <si>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</si>
  <si>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</si>
  <si>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</si>
  <si>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</si>
  <si>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</si>
  <si>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</si>
  <si>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</si>
  <si>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</si>
  <si>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</si>
  <si>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</si>
  <si>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</si>
  <si>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</si>
  <si>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</si>
  <si>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</si>
  <si>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</si>
  <si>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</si>
  <si>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</si>
  <si>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</si>
  <si>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</si>
  <si>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</si>
  <si>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</si>
  <si>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</si>
  <si>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</si>
  <si>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</si>
  <si>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</si>
  <si>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</si>
  <si>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</si>
  <si>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</si>
  <si>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</si>
  <si>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</si>
  <si>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</si>
  <si>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</si>
  <si>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</si>
  <si>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</si>
  <si>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</si>
  <si>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</si>
  <si>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</si>
  <si>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</si>
  <si>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</si>
  <si>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</si>
  <si>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</si>
  <si>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</si>
  <si>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</si>
  <si>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</si>
  <si>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</si>
  <si>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</si>
  <si>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</si>
  <si>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</si>
  <si>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</si>
  <si>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</si>
  <si>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</si>
  <si>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</si>
  <si>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</si>
  <si>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</si>
  <si>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</si>
  <si>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</si>
  <si>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</si>
  <si>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</si>
  <si>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</si>
  <si>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</si>
  <si>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</si>
  <si>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</si>
  <si>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</si>
  <si>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</si>
  <si>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</si>
  <si>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</si>
  <si>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</si>
  <si>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</si>
  <si>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</si>
  <si>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</si>
  <si>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</si>
  <si>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</si>
  <si>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</si>
  <si>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</si>
  <si>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</si>
  <si>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</si>
  <si>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</si>
  <si>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</si>
  <si>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</si>
  <si>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</si>
  <si>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</si>
  <si>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</si>
  <si>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</si>
  <si>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</si>
  <si>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</si>
  <si>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</si>
  <si>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</si>
  <si>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</si>
  <si>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</si>
  <si>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</si>
  <si>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</si>
  <si>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</si>
  <si>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</si>
  <si>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</si>
  <si>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</si>
  <si>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</si>
  <si>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</si>
  <si>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</si>
  <si>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</si>
  <si>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</si>
  <si>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</si>
  <si>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</si>
  <si>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</si>
  <si>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</si>
  <si>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</si>
  <si>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</si>
  <si>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</si>
  <si>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</si>
  <si>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</si>
  <si>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</si>
  <si>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</si>
  <si>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</si>
  <si>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</si>
  <si>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</si>
  <si>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</si>
  <si>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</si>
  <si>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</si>
  <si>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</si>
  <si>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</si>
  <si>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</si>
  <si>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</si>
  <si>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</si>
  <si>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</si>
  <si>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</si>
  <si>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</si>
  <si>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</si>
  <si>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</si>
  <si>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</si>
  <si>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</si>
  <si>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</si>
  <si>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</si>
  <si>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</si>
  <si>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</si>
  <si>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</si>
  <si>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</si>
  <si>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</si>
  <si>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</si>
  <si>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</si>
  <si>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</si>
  <si>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</si>
  <si>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</si>
  <si>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</si>
  <si>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</si>
  <si>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</si>
  <si>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</si>
  <si>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</si>
  <si>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</si>
  <si>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</si>
  <si>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</si>
  <si>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</si>
  <si>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</si>
  <si>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</si>
  <si>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</si>
  <si>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</si>
  <si>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</si>
  <si>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</si>
  <si>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</si>
  <si>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</si>
  <si>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</si>
  <si>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</si>
  <si>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</si>
  <si>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</si>
  <si>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</si>
  <si>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</si>
  <si>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</si>
  <si>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</si>
  <si>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</si>
  <si>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</si>
  <si>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</si>
  <si>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</si>
  <si>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</si>
  <si>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</si>
  <si>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</si>
  <si>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</si>
  <si>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</si>
  <si>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</si>
  <si>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</si>
  <si>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</si>
  <si>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</si>
  <si>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</si>
  <si>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</si>
  <si>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</si>
  <si>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</si>
  <si>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</si>
  <si>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</si>
  <si>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</si>
  <si>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</si>
  <si>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</si>
  <si>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</si>
  <si>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</si>
  <si>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</si>
  <si>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</si>
  <si>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</si>
  <si>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</si>
  <si>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</si>
  <si>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</si>
  <si>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</si>
  <si>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</si>
  <si>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</si>
  <si>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</si>
  <si>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</si>
  <si>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</si>
  <si>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</si>
  <si>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</si>
  <si>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</si>
  <si>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</si>
  <si>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</si>
  <si>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</si>
  <si>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</si>
  <si>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</si>
  <si>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</si>
  <si>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</si>
  <si>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</si>
  <si>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</si>
  <si>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</si>
  <si>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</si>
  <si>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</si>
  <si>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</si>
  <si>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</si>
  <si>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</si>
  <si>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</si>
  <si>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</si>
  <si>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</si>
  <si>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</si>
  <si>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</si>
  <si>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</si>
  <si>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</si>
  <si>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</si>
  <si>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</si>
  <si>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</si>
  <si>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</si>
  <si>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</si>
  <si>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</si>
  <si>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</si>
  <si>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</si>
  <si>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</si>
  <si>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</si>
  <si>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</si>
  <si>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</si>
  <si>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</si>
  <si>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</si>
  <si>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</si>
  <si>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</si>
  <si>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</si>
  <si>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</si>
  <si>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</si>
  <si>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</si>
  <si>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</si>
  <si>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</si>
  <si>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</si>
  <si>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</si>
  <si>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</si>
  <si>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</si>
  <si>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</si>
  <si>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</si>
  <si>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</si>
  <si>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</si>
  <si>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</si>
  <si>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</si>
  <si>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</si>
  <si>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</si>
  <si>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</si>
  <si>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</si>
  <si>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</si>
  <si>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</si>
  <si>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</si>
  <si>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</si>
  <si>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</si>
  <si>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</si>
  <si>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</si>
  <si>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</si>
  <si>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</si>
  <si>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</si>
  <si>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</si>
  <si>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</si>
  <si>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</si>
  <si>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</si>
  <si>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</si>
  <si>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</si>
  <si>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</si>
  <si>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</si>
  <si>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</si>
  <si>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</si>
  <si>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</si>
  <si>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</si>
  <si>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</si>
  <si>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</si>
  <si>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</si>
  <si>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</si>
  <si>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</si>
  <si>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</si>
  <si>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</si>
  <si>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</si>
  <si>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</si>
  <si>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</si>
  <si>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</si>
  <si>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</si>
  <si>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</si>
  <si>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</si>
  <si>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</si>
  <si>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</si>
  <si>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</si>
  <si>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</si>
  <si>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</si>
  <si>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</si>
  <si>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</si>
  <si>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</si>
  <si>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</si>
  <si>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</si>
  <si>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</si>
  <si>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</si>
  <si>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</si>
  <si>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</si>
  <si>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</si>
  <si>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</si>
  <si>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</si>
  <si>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</si>
  <si>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</si>
  <si>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</si>
  <si>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</si>
  <si>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</si>
  <si>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</si>
  <si>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</si>
  <si>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</si>
  <si>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</si>
  <si>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</si>
  <si>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</si>
  <si>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</si>
  <si>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</si>
  <si>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</si>
  <si>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</si>
  <si>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</si>
  <si>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</si>
  <si>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</si>
  <si>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</si>
  <si>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</si>
  <si>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</si>
  <si>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</si>
  <si>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</si>
  <si>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</si>
  <si>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</si>
  <si>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</si>
  <si>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</si>
  <si>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</si>
  <si>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</si>
  <si>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</si>
  <si>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</si>
  <si>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</si>
  <si>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</si>
  <si>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</si>
  <si>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</si>
  <si>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</si>
  <si>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</si>
  <si>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</si>
  <si>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</si>
  <si>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</si>
  <si>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</si>
  <si>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</si>
  <si>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</si>
  <si>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</si>
  <si>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</si>
  <si>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</si>
  <si>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</si>
  <si>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</si>
  <si>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</si>
  <si>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</si>
  <si>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</si>
  <si>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</si>
  <si>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</si>
  <si>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</si>
  <si>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</si>
  <si>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</si>
  <si>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</si>
  <si>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</si>
  <si>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</si>
  <si>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</si>
  <si>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</si>
  <si>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</si>
  <si>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</si>
  <si>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</si>
  <si>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</si>
  <si>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</si>
  <si>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</si>
  <si>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</si>
  <si>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</si>
  <si>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</si>
  <si>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</si>
  <si>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</si>
  <si>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</si>
  <si>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</si>
  <si>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</si>
  <si>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</si>
  <si>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</si>
  <si>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</si>
  <si>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</si>
  <si>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</si>
  <si>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</si>
  <si>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</si>
  <si>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</si>
  <si>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</si>
  <si>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</si>
  <si>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</si>
  <si>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</si>
  <si>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</si>
  <si>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</si>
  <si>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</si>
  <si>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</si>
  <si>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</si>
  <si>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</si>
  <si>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</si>
  <si>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</si>
  <si>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</si>
  <si>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</si>
  <si>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</si>
  <si>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</si>
  <si>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</si>
  <si>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</si>
  <si>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</si>
  <si>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</si>
  <si>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</si>
  <si>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</si>
  <si>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</si>
  <si>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</si>
  <si>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</si>
  <si>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</si>
  <si>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</si>
  <si>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</si>
  <si>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</si>
  <si>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</si>
  <si>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</si>
  <si>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</si>
  <si>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</si>
  <si>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</si>
  <si>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</si>
  <si>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</si>
  <si>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</si>
  <si>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</si>
  <si>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</si>
  <si>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</si>
  <si>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</si>
  <si>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</si>
  <si>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</si>
  <si>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</si>
  <si>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</si>
  <si>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</si>
  <si>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</si>
  <si>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</si>
  <si>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</si>
  <si>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</si>
  <si>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</si>
  <si>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</si>
  <si>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</si>
  <si>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</si>
  <si>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</si>
  <si>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</si>
  <si>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</si>
  <si>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</si>
  <si>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</si>
  <si>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</si>
  <si>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</si>
  <si>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</si>
  <si>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</si>
  <si>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</si>
  <si>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</si>
  <si>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</si>
  <si>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</si>
  <si>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</si>
  <si>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</si>
  <si>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</si>
  <si>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</si>
  <si>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</si>
  <si>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</si>
  <si>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</si>
  <si>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</si>
  <si>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</si>
  <si>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</si>
  <si>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</si>
  <si>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</si>
  <si>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</si>
  <si>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</si>
  <si>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</si>
  <si>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</si>
  <si>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</si>
  <si>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</si>
  <si>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</si>
  <si>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</si>
  <si>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</si>
  <si>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</si>
  <si>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</si>
  <si>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</si>
  <si>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</si>
  <si>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</si>
  <si>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</si>
  <si>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</si>
  <si>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</si>
  <si>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</si>
  <si>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</si>
  <si>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</si>
  <si>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</si>
  <si>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</si>
  <si>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</si>
  <si>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</si>
  <si>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</si>
  <si>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</si>
  <si>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</si>
  <si>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</si>
  <si>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</si>
  <si>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</si>
  <si>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</si>
  <si>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</si>
  <si>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</si>
  <si>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</si>
  <si>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</si>
  <si>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</si>
  <si>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</si>
  <si>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</si>
  <si>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</si>
  <si>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</si>
  <si>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</si>
  <si>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</si>
  <si>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</si>
  <si>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</si>
  <si>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</si>
  <si>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</si>
  <si>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</si>
  <si>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</si>
  <si>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</si>
  <si>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</si>
  <si>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</si>
  <si>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</si>
  <si>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</si>
  <si>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</si>
  <si>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</si>
  <si>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</si>
  <si>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</si>
  <si>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</si>
  <si>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</si>
  <si>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</si>
  <si>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</si>
  <si>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</si>
  <si>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</si>
  <si>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</si>
  <si>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</si>
  <si>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</si>
  <si>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</si>
  <si>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</si>
  <si>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</si>
  <si>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</si>
  <si>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</si>
  <si>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</si>
  <si>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</si>
  <si>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</si>
  <si>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</si>
  <si>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</si>
  <si>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</si>
  <si>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</si>
  <si>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</si>
  <si>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</si>
  <si>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</si>
  <si>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</si>
  <si>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</si>
  <si>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</si>
  <si>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</si>
  <si>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</si>
  <si>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</si>
  <si>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</si>
  <si>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</si>
  <si>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</si>
  <si>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</si>
  <si>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</si>
  <si>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</si>
  <si>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</si>
  <si>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</si>
  <si>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</si>
  <si>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</si>
  <si>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</si>
  <si>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</si>
  <si>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</si>
  <si>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</si>
  <si>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</si>
  <si>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</si>
  <si>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</si>
  <si>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</si>
  <si>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</si>
  <si>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</si>
  <si>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</si>
  <si>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</si>
  <si>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</si>
  <si>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</si>
  <si>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</si>
  <si>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</si>
  <si>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</si>
  <si>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</si>
  <si>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</si>
  <si>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</si>
  <si>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</si>
  <si>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</si>
  <si>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</si>
  <si>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</si>
  <si>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</si>
  <si>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</si>
  <si>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</si>
  <si>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</si>
  <si>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</si>
  <si>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</si>
  <si>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</si>
  <si>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</si>
  <si>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</si>
  <si>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</si>
  <si>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</si>
  <si>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</si>
  <si>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</si>
  <si>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</si>
  <si>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</si>
  <si>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</si>
  <si>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</si>
  <si>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</si>
  <si>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</si>
  <si>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</si>
  <si>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</si>
  <si>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</si>
  <si>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</si>
  <si>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</si>
  <si>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</si>
  <si>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</si>
  <si>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</si>
  <si>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</si>
  <si>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</si>
  <si>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</si>
  <si>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</si>
  <si>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</si>
  <si>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</si>
  <si>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</si>
  <si>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</si>
  <si>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</si>
  <si>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</si>
  <si>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</si>
  <si>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</si>
  <si>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</si>
  <si>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</si>
  <si>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</si>
  <si>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</si>
  <si>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</si>
  <si>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</si>
  <si>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</si>
  <si>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</si>
  <si>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</si>
  <si>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</si>
  <si>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</si>
  <si>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</si>
  <si>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</si>
  <si>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</si>
  <si>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</si>
  <si>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</si>
  <si>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</si>
  <si>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</si>
  <si>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</si>
  <si>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</si>
  <si>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</si>
  <si>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</si>
  <si>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</si>
  <si>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</si>
  <si>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</si>
  <si>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</si>
  <si>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</si>
  <si>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</si>
  <si>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</si>
  <si>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</si>
  <si>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</si>
  <si>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</si>
  <si>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</si>
  <si>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</si>
  <si>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</si>
  <si>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</si>
  <si>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</si>
  <si>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</si>
  <si>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</si>
  <si>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</si>
  <si>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</si>
  <si>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</si>
  <si>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</si>
  <si>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</si>
  <si>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</si>
  <si>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</si>
  <si>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</si>
  <si>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</si>
  <si>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</si>
  <si>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</si>
  <si>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</si>
  <si>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</si>
  <si>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</si>
  <si>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</si>
  <si>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</si>
  <si>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</si>
  <si>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</si>
  <si>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</si>
  <si>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</si>
  <si>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</si>
  <si>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</si>
  <si>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</si>
  <si>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</si>
  <si>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</si>
  <si>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</si>
  <si>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</si>
  <si>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</si>
  <si>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</si>
  <si>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</si>
  <si>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</si>
  <si>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</si>
  <si>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</si>
  <si>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</si>
  <si>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</si>
  <si>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</si>
  <si>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</si>
  <si>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</si>
  <si>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</si>
  <si>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</si>
  <si>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</si>
  <si>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</si>
  <si>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</si>
  <si>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</si>
  <si>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</si>
  <si>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</si>
  <si>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</si>
  <si>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</si>
  <si>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</si>
  <si>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</si>
  <si>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</si>
  <si>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</si>
  <si>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</si>
  <si>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</si>
  <si>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</si>
  <si>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</si>
  <si>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</si>
  <si>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</si>
  <si>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</si>
  <si>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</si>
  <si>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</si>
  <si>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</si>
  <si>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</si>
  <si>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</si>
  <si>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</si>
  <si>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</si>
  <si>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</si>
  <si>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</si>
  <si>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</si>
  <si>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</si>
  <si>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</si>
  <si>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</si>
  <si>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</si>
  <si>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</si>
  <si>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</si>
  <si>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</si>
  <si>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</si>
  <si>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</si>
  <si>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</si>
  <si>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</si>
  <si>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</si>
  <si>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</si>
  <si>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</si>
  <si>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</si>
  <si>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</si>
  <si>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</si>
  <si>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</si>
  <si>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</si>
  <si>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</si>
  <si>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</si>
  <si>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</si>
  <si>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</si>
  <si>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</si>
  <si>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</si>
  <si>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</si>
  <si>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</si>
  <si>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</si>
  <si>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</si>
  <si>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</si>
  <si>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</si>
  <si>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</si>
  <si>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</si>
  <si>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</si>
  <si>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</si>
  <si>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</si>
  <si>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</si>
  <si>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</si>
  <si>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</si>
  <si>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</si>
  <si>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</si>
  <si>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</si>
  <si>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</si>
  <si>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</si>
  <si>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</si>
  <si>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</si>
  <si>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</si>
  <si>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</si>
  <si>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</si>
  <si>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</si>
  <si>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</si>
  <si>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</si>
  <si>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</si>
  <si>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</si>
  <si>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</si>
  <si>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</si>
  <si>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</si>
  <si>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</si>
  <si>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</si>
  <si>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</si>
  <si>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</si>
  <si>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</si>
  <si>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</si>
  <si>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</si>
  <si>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</si>
  <si>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</si>
  <si>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</si>
  <si>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</si>
  <si>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</si>
  <si>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</si>
  <si>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</si>
  <si>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</si>
  <si>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</si>
  <si>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</si>
  <si>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</si>
  <si>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</si>
  <si>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</si>
  <si>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</si>
  <si>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</si>
  <si>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</si>
  <si>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</si>
  <si>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</si>
  <si>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</si>
  <si>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</si>
  <si>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</si>
  <si>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</si>
  <si>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</si>
  <si>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</si>
  <si>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</si>
  <si>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</si>
  <si>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</si>
  <si>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</si>
  <si>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</si>
  <si>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</si>
  <si>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</si>
  <si>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</si>
  <si>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</si>
  <si>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</si>
  <si>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</si>
  <si>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</si>
  <si>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</si>
  <si>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</si>
  <si>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</si>
  <si>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</si>
  <si>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</si>
  <si>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</si>
  <si>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</si>
  <si>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</si>
  <si>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</si>
  <si>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</si>
  <si>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</si>
  <si>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</si>
  <si>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</si>
  <si>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</si>
  <si>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</si>
  <si>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</si>
  <si>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</si>
  <si>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</si>
  <si>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</si>
  <si>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</si>
  <si>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</si>
  <si>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</si>
  <si>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</si>
  <si>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</si>
  <si>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</si>
  <si>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</si>
  <si>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</si>
  <si>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</si>
  <si>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</si>
  <si>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</si>
  <si>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</si>
  <si>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</si>
  <si>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</si>
  <si>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</si>
  <si>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</si>
  <si>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</si>
  <si>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</si>
  <si>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</si>
  <si>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</si>
  <si>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</si>
  <si>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</si>
  <si>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</si>
  <si>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</si>
  <si>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</si>
  <si>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</si>
  <si>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</si>
  <si>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</si>
  <si>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</si>
  <si>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</si>
  <si>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</si>
  <si>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</si>
  <si>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</si>
  <si>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</si>
  <si>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</si>
  <si>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</si>
  <si>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</si>
  <si>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</si>
  <si>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</si>
  <si>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</si>
  <si>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</si>
  <si>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</si>
  <si>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</si>
  <si>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</si>
  <si>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</si>
  <si>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</si>
  <si>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</si>
  <si>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</si>
  <si>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</si>
  <si>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</si>
  <si>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</si>
  <si>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</si>
  <si>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</si>
  <si>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</si>
  <si>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</si>
  <si>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</si>
  <si>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</si>
  <si>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</si>
  <si>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</si>
  <si>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</si>
  <si>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</si>
  <si>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</si>
  <si>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</si>
  <si>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</si>
  <si>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</si>
  <si>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</si>
  <si>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</si>
  <si>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</si>
  <si>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</si>
  <si>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</si>
  <si>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</si>
  <si>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</si>
  <si>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</si>
  <si>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</si>
  <si>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</si>
  <si>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</si>
  <si>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</si>
  <si>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</si>
  <si>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</si>
  <si>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</si>
  <si>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</si>
  <si>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</si>
  <si>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</si>
  <si>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</si>
  <si>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</si>
  <si>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</si>
  <si>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</si>
  <si>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</si>
  <si>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</si>
  <si>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</si>
  <si>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</si>
  <si>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</si>
  <si>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</si>
  <si>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</si>
  <si>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</si>
  <si>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</si>
  <si>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</si>
  <si>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</si>
  <si>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</si>
  <si>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</si>
  <si>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</si>
  <si>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</si>
  <si>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</si>
  <si>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</si>
  <si>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</si>
  <si>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</si>
  <si>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</si>
  <si>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</si>
  <si>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</si>
  <si>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</si>
  <si>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</si>
  <si>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</si>
  <si>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</si>
  <si>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</si>
  <si>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</si>
  <si>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</si>
  <si>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</si>
  <si>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</si>
  <si>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</si>
  <si>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</si>
  <si>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</si>
  <si>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</si>
  <si>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</si>
  <si>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</si>
  <si>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</si>
  <si>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</si>
  <si>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</si>
  <si>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</si>
  <si>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</si>
  <si>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</si>
  <si>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</si>
  <si>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</si>
  <si>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</si>
  <si>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</si>
  <si>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</si>
  <si>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</si>
  <si>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</si>
  <si>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</si>
  <si>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</si>
  <si>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</si>
  <si>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</si>
  <si>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</si>
  <si>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</si>
  <si>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</si>
  <si>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</si>
  <si>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</si>
  <si>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</si>
  <si>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</si>
  <si>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</si>
  <si>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</si>
  <si>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</si>
  <si>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</si>
  <si>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</si>
  <si>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</si>
  <si>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</si>
  <si>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</si>
  <si>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</si>
  <si>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</si>
  <si>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</si>
  <si>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</si>
  <si>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</si>
  <si>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</si>
  <si>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</si>
  <si>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</si>
  <si>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</si>
  <si>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</si>
  <si>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</si>
  <si>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</si>
  <si>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</si>
  <si>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</si>
  <si>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</si>
  <si>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</si>
  <si>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</si>
  <si>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</si>
  <si>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</si>
  <si>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</si>
  <si>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</si>
  <si>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</si>
  <si>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</si>
  <si>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</si>
  <si>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</si>
  <si>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</si>
  <si>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</si>
  <si>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</si>
  <si>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</si>
  <si>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</si>
  <si>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</si>
  <si>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</si>
  <si>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</si>
  <si>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</si>
  <si>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</si>
  <si>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</si>
  <si>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</si>
  <si>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</si>
  <si>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</si>
  <si>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</si>
  <si>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</si>
  <si>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</si>
  <si>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</si>
  <si>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</si>
  <si>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</si>
  <si>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</si>
  <si>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</si>
  <si>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</si>
  <si>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</si>
  <si>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</si>
  <si>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</si>
  <si>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</si>
  <si>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</si>
  <si>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</si>
  <si>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</si>
  <si>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</si>
  <si>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</si>
  <si>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</si>
  <si>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</si>
  <si>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</si>
  <si>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</si>
  <si>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</si>
  <si>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</si>
  <si>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</si>
  <si>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</si>
  <si>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</si>
  <si>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</si>
  <si>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</si>
  <si>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</si>
  <si>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</si>
  <si>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</si>
  <si>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</si>
  <si>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</si>
  <si>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</si>
  <si>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</si>
  <si>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</si>
  <si>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</si>
  <si>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</si>
  <si>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</si>
  <si>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</si>
  <si>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</si>
  <si>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</si>
  <si>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</si>
  <si>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</si>
  <si>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</si>
  <si>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</si>
  <si>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</si>
  <si>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</si>
  <si>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</si>
  <si>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</si>
  <si>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</si>
  <si>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</si>
  <si>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</si>
  <si>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</si>
  <si>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</si>
  <si>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</si>
  <si>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</si>
  <si>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</si>
  <si>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</si>
  <si>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</si>
  <si>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</si>
  <si>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</si>
  <si>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</si>
  <si>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</si>
  <si>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</si>
  <si>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</si>
  <si>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</si>
  <si>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</si>
  <si>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</si>
  <si>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</si>
  <si>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</si>
  <si>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</si>
  <si>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</si>
  <si>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</si>
  <si>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</si>
  <si>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</si>
  <si>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</si>
  <si>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</si>
  <si>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</si>
  <si>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</si>
  <si>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</si>
  <si>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</si>
  <si>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</si>
  <si>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</si>
  <si>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</si>
  <si>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</si>
  <si>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</si>
  <si>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</si>
  <si>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</si>
  <si>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</si>
  <si>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</si>
  <si>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</si>
  <si>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</si>
  <si>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</si>
  <si>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</si>
  <si>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</si>
  <si>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</si>
  <si>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</si>
  <si>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</si>
  <si>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</si>
  <si>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</si>
  <si>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</si>
  <si>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</si>
  <si>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</si>
  <si>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</si>
  <si>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</si>
  <si>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</si>
  <si>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</si>
  <si>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</si>
  <si>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</si>
  <si>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</si>
  <si>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</si>
  <si>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</si>
  <si>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</si>
  <si>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</si>
  <si>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</si>
  <si>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</si>
  <si>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</si>
  <si>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</si>
  <si>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</si>
  <si>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</si>
  <si>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</si>
  <si>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</si>
  <si>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</si>
  <si>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</si>
  <si>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</si>
  <si>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</si>
  <si>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</si>
  <si>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</si>
  <si>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</si>
  <si>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</si>
  <si>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</si>
  <si>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</si>
  <si>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</si>
  <si>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</si>
  <si>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</si>
  <si>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</si>
  <si>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</si>
  <si>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</si>
  <si>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</si>
  <si>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</si>
  <si>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</si>
  <si>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</si>
  <si>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</si>
  <si>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</si>
  <si>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</si>
  <si>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</si>
  <si>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</si>
  <si>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</si>
  <si>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</si>
  <si>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</si>
  <si>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</si>
  <si>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</si>
  <si>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</si>
  <si>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</si>
  <si>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</si>
  <si>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</si>
  <si>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</si>
  <si>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</si>
  <si>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</si>
  <si>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</si>
  <si>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</si>
  <si>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</si>
  <si>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</si>
  <si>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</si>
  <si>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</si>
  <si>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</si>
  <si>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</si>
  <si>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</si>
  <si>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</si>
  <si>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</si>
  <si>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</si>
  <si>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</si>
  <si>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</si>
  <si>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</si>
  <si>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</si>
  <si>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</si>
  <si>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</si>
  <si>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</si>
  <si>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</si>
  <si>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</si>
  <si>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</si>
  <si>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</si>
  <si>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</si>
  <si>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</si>
  <si>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</si>
  <si>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</si>
  <si>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</si>
  <si>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</si>
  <si>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</si>
  <si>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</si>
  <si>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</si>
  <si>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</si>
  <si>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</si>
  <si>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</si>
  <si>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</si>
  <si>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</si>
  <si>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</si>
  <si>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</si>
  <si>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</si>
  <si>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</si>
  <si>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</si>
  <si>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</si>
  <si>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</si>
  <si>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</si>
  <si>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</si>
  <si>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</si>
  <si>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</si>
  <si>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</si>
  <si>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</si>
  <si>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</si>
  <si>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</si>
  <si>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</si>
  <si>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</si>
  <si>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</si>
  <si>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</si>
  <si>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</si>
  <si>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</si>
  <si>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</si>
  <si>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</si>
  <si>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</si>
  <si>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</si>
  <si>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</si>
  <si>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</si>
  <si>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</si>
  <si>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</si>
  <si>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</si>
  <si>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</si>
  <si>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</si>
  <si>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</si>
  <si>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</si>
  <si>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</si>
  <si>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</si>
  <si>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</si>
  <si>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</si>
  <si>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</si>
  <si>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</si>
  <si>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</si>
  <si>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</si>
  <si>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</si>
  <si>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</si>
  <si>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</si>
  <si>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</si>
  <si>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</si>
  <si>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</si>
  <si>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</si>
  <si>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</si>
  <si>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</si>
  <si>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</si>
  <si>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</si>
  <si>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</si>
  <si>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</si>
  <si>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</si>
  <si>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</si>
  <si>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</si>
  <si>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</si>
  <si>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</si>
  <si>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</si>
  <si>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</si>
  <si>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</si>
  <si>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</si>
  <si>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</si>
  <si>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</si>
  <si>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</si>
  <si>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</si>
  <si>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</si>
  <si>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</si>
  <si>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</si>
  <si>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</si>
  <si>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</si>
  <si>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</si>
  <si>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</si>
  <si>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</si>
  <si>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</si>
  <si>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</si>
  <si>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</si>
  <si>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</si>
  <si>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</si>
  <si>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</si>
  <si>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</si>
  <si>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</si>
  <si>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</si>
  <si>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</si>
  <si>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</si>
  <si>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</si>
  <si>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</si>
  <si>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</si>
  <si>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</si>
  <si>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</si>
  <si>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</si>
  <si>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</si>
  <si>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</si>
  <si>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</si>
  <si>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</si>
  <si>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</si>
  <si>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</si>
  <si>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</si>
  <si>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</si>
  <si>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</si>
  <si>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</si>
  <si>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</si>
  <si>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</si>
  <si>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</si>
  <si>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</si>
  <si>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</si>
  <si>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</si>
  <si>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</si>
  <si>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</si>
  <si>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</si>
  <si>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</si>
  <si>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</si>
  <si>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</si>
  <si>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</si>
  <si>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</si>
  <si>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</si>
  <si>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</si>
  <si>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</si>
  <si>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</si>
  <si>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</si>
  <si>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</si>
  <si>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</si>
  <si>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</si>
  <si>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</si>
  <si>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</si>
  <si>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</si>
  <si>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</si>
  <si>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</si>
  <si>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</si>
  <si>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</si>
  <si>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</si>
  <si>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</si>
  <si>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</si>
  <si>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</si>
  <si>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</si>
  <si>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</si>
  <si>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</si>
  <si>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</si>
  <si>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riy0564</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</si>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</sst>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314.60612719907658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0.47139340278226882</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45977.554553125003</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45977.554553125003</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45977.554553125003</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45977.554553125003</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45977.554553125003</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45977.554553125003</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45977.554553125003</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45977.554553125003</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45977.554553125003</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45977.554553125003</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45977.554553125003</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45977.554553125003</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45977.554553125003</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45977.554553125003</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45977.554553125003</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45977.554553125003</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45977.554553125003</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45977.554553125003</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45977.554553125003</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45977.554553125003</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45977.554553125003</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45977.554553125003</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45977.554553125003</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45977.554553125003</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45977.554553125003</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45977.554553125003</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45977.554553125003</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45977.554553125003</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45977.554553125003</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45977.554553125003</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45977.554553125003</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45977.554553125003</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45977.554553125003</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45977.554553125003</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45977.554553125003</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45977.554553125003</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45977.554553125003</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45977.554553125003</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45977.554553125003</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45977.554553125003</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45977.554553125003</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45977.554553125003</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45977.554553125003</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45977.554553125003</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45977.554553125003</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45977.554553125003</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45977.554553125003</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45977.554553125003</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45977.554553125003</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45977.554553125003</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45977.554553125003</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45977.554553125003</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45977.554553125003</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45977.554553125003</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45977.554553125003</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45977.554553125003</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45977.554553125003</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45977.554553125003</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45977.554553125003</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45977.554553125003</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45977.554553125003</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45977.554553125003</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45977.554553125003</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45977.554553125003</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45977.554553125003</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45977.554553125003</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45977.554553125003</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45977.554553125003</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45977.554553125003</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45977.554553125003</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45977.554553125003</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45977.554553125003</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45977.554553125003</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45977.554553125003</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45977.554553125003</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45977.554553125003</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152.55471516204125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1.1182105324114673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0.53562951389176305</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0.10546747685293667</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8.7180439819348976E-2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R2</v>
      </c>
      <c r="C8" s="18"/>
      <c r="D8" s="18" t="s">
        <v>39118</v>
      </c>
      <c r="E8" s="103"/>
      <c r="F8" s="104"/>
      <c r="G8" s="105">
        <f ca="1">IFERROR(NOW()-F8,"-")</f>
        <v>45977.554553125003</v>
      </c>
      <c r="H8" s="104"/>
      <c r="I8" s="18" t="str">
        <f>IFERROR(VLOOKUP(D8,DB!A:F,6,0),"")</f>
        <v>Generator-SG</v>
      </c>
      <c r="J8" s="18" t="str">
        <f>IFERROR(VLOOKUP(D8,DB!A:G,7,0),"")</f>
        <v>Weak</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45977.554553125003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45977.554553125003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45977.554553125003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45977.554553125003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45977.554553125003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45977.554553125003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45977.554553125003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45977.554553125003</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39119</v>
      </c>
      <c r="B2" s="61" t="str">
        <f>IFERROR(VLOOKUP(D2,DB!A:K,11,0),"")</f>
        <v>R3</v>
      </c>
      <c r="C2" s="18">
        <v>1</v>
      </c>
      <c r="D2" s="18" t="s">
        <v>15609</v>
      </c>
      <c r="E2" s="18"/>
      <c r="F2" s="20"/>
      <c r="G2" s="21">
        <f t="shared" ref="G2:G20" ca="1" si="0">IFERROR(NOW()-F2,"-")</f>
        <v>45977.554553125003</v>
      </c>
      <c r="H2" s="22">
        <v>45977.520555555559</v>
      </c>
      <c r="I2" s="19" t="str">
        <f>IFERROR(VLOOKUP(D2,DB!A:F,6,0),"")</f>
        <v>SCECO</v>
      </c>
      <c r="J2" s="18" t="str">
        <f>IFERROR(VLOOKUP(D2,DB!A:G,7,0),"")</f>
        <v>Dead</v>
      </c>
      <c r="K2" s="156" t="s">
        <v>39120</v>
      </c>
      <c r="L2" s="23" t="str">
        <f>IFERROR(VLOOKUP(D2,DB!A:I,9,0),"")</f>
        <v>Latis</v>
      </c>
    </row>
    <row r="3" spans="1:13" ht="15" customHeight="1">
      <c r="A3" s="19"/>
      <c r="B3" s="61" t="str">
        <f>IFERROR(VLOOKUP(D3,DB!A:K,11,0),"")</f>
        <v/>
      </c>
      <c r="C3" s="18"/>
      <c r="D3" s="18"/>
      <c r="E3" s="18"/>
      <c r="F3" s="20"/>
      <c r="G3" s="21">
        <f t="shared" ca="1" si="0"/>
        <v>45977.554553125003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45977.554553125003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45977.554553125003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45977.554553125003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45977.554553125003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45977.554553125003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45977.554553125003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45977.554553125003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45977.554553125003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45977.554553125003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45977.554553125003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45977.554553125003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45977.554553125003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45977.554553125003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45977.554553125003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45977.554553125003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45977.554553125003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45977.554553125003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45977.554553125003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45977.554553125003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45977.554553125003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45977.554553125003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45977.554553125003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45977.554553125003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45977.554553125003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45977.554553125003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45977.554553125003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45977.554553125003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45977.554553125003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45977.554553125003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45977.554553125003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45977.554553125003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45977.554553125003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45977.554553125003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45977.554553125003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45977.554553125003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45977.554553125003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45977.554553125003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45977.554553125003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45977.554553125003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45977.554553125003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45977.554553125003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45977.554553125003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45977.554553125003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45977.554553125003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45977.554553125003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45977.554553125003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45977.554553125003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45977.554553125003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45977.554553125003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45977.554553125003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45977.554553125003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45977.554553125003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45977.554553125003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45977.554553125003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45977.554553125003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45977.554553125003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45977.554553125003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45977.554553125003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45977.554553125003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45977.554553125003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45977.554553125003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45977.554553125003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45977.554553125003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45977.554553125003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45977.554553125003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45977.554553125003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45977.554553125003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45977.554553125003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45977.554553125003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45977.554553125003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45977.554553125003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45977.554553125003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45977.554553125003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45977.554553125003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45977.554553125003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45977.554553125003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45977.554553125003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45977.554553125003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45977.554553125003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45977.554553125003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45977.554553125003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45977.554553125003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45977.554553125003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45977.554553125003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45977.554553125003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45977.554553125003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45977.554553125003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45977.554553125003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45977.554553125003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45977.554553125003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45977.554553125003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45977.554553125003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45977.554553125003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45977.554553125003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45977.554553125003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45977.554553125003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45977.554553125003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45977.554553125003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45977.554553125003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45977.554553125003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45977.554553125003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45977.554553125003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45977.554553125003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45977.554553125003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45977.554553125003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45977.554553125003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45977.554553125003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45977.554553125003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45977.554553125003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45977.554553125003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45977.554553125003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45977.554553125003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45977.554553125003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45977.554553125003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45977.554553125003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45977.554553125003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45977.554553125003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45977.554553125003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45977.554553125003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45977.554553125003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45977.554553125003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45977.554553125003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45977.554553125003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45977.554553125003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45977.554553125003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45977.554553125003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45977.554553125003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45977.554553125003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45977.554553125003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45977.554553125003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45977.554553125003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45977.554553125003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45977.554553125003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45977.554553125003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45977.554553125003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45977.554553125003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45977.554553125003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45977.554553125003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45977.554553125003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45977.554553125003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45977.554553125003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45977.554553125003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45977.554553125003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45977.554553125003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45977.554553125003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45977.554553125003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45977.554553125003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45977.554553125003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45977.554553125003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45977.554553125003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45977.554553125003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45977.554553125003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45977.554553125003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45977.554553125003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45977.554553125003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45977.554553125003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45977.554553125003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45977.554553125003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45977.554553125003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45977.554553125003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45977.554553125003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45977.554553125003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45977.554553125003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45977.554553125003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45977.554553125003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45977.554553125003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45977.554553125003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45977.554553125003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45977.554553125003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45977.554553125003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45977.554553125003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45977.554553125003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45977.554553125003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45977.554553125003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45977.554553125003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45977.554553125003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45977.554553125003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45977.554553125003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45977.554553125003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45977.554553125003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45977.554553125003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45977.554553125003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45977.554553125003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45977.554553125003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45977.554553125003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45977.554553125003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45977.554553125003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45977.554553125003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45977.554553125003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45977.554553125003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45977.554553125003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45977.554553125003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45977.554553125003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45977.554553125003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45977.554553125003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45977.554553125003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45977.554553125003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45977.554553125003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45977.554553125003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45977.554553125003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45977.554553125003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45977.554553125003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45977.554553125003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45977.554553125003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45977.554553125003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45977.554553125003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45977.554553125003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45977.554553125003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45977.554553125003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45977.554553125003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45977.554553125003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45977.554553125003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45977.554553125003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45977.554553125003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45977.554553125003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45977.554553125003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45977.554553125003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45977.554553125003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45977.554553125003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45977.554553125003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45977.554553125003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45977.554553125003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45977.554553125003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45977.554553125003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45977.554553125003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45977.554553125003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45977.554553125003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45977.554553125003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45977.554553125003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45977.554553125003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45977.554553125003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45977.554553125003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45977.554553125003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45977.554553125003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45977.554553125003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45977.554553125003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45977.554553125003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45977.554553125003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45977.554553125003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45977.554553125003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45977.554553125003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45977.554553125003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45977.554553125003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45977.554553125003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45977.554553125003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45977.554553125003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45977.554553125003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45977.554553125003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45977.554553125003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45977.554553125003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45977.554553125003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45977.554553125003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45977.554553125003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45977.554553125003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45977.554553125003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45977.554553125003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45977.554553125003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45977.554553125003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45977.554553125003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45977.554553125003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45977.554553125003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45977.554553125003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45977.554553125003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45977.554553125003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45977.554553125003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45977.554553125003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45977.554553125003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45977.554553125003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45977.554553125003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45977.554553125003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45977.554553125003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45977.554553125003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45977.554553125003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45977.554553125003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45977.554553125003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45977.554553125003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45977.554553125003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45977.554553125003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45977.554553125003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45977.554553125003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45977.554553125003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45977.554553125003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45977.554553125003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45977.554553125003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45977.554553125003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45977.554553125003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45977.554553125003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45977.554553125003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45977.554553125003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45977.554553125003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45977.554553125003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45977.554553125003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45977.554553125003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45977.554553125003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45977.554553125003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45977.554553125003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45977.554553125003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45977.554553125003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45977.554553125003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45977.554553125003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45977.554553125003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45977.554553125003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45977.554553125003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45977.554553125003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45977.554553125003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45977.554553125003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45977.554553125003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45977.554553125003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45977.554553125003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45977.554553125003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45977.554553125003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45977.554553125003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45977.554553125003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45977.554553125003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45977.554553125003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45977.554553125003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45977.554553125003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45977.554553125003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45977.554553125003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45977.554553125003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45977.554553125003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45977.554553125003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45977.554553125003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45977.554553125003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45977.554553125003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45977.554553125003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45977.554553125003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45977.554553125003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45977.554553125003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45977.554553125003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45977.554553125003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45977.554553125003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45977.554553125003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45977.554553125003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45977.554553125003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45977.554553125003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45977.554553125003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45977.554553125003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45977.554553125003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45977.554553125003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45977.554553125003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45977.554553125003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45977.554553125003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45977.554553125003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45977.554553125003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45977.554553125003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45977.554553125003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45977.554553125003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45977.554553125003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45977.554553125003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45977.554553125003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45977.554553125003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45977.554553125003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45977.554553125003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45977.554553125003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45977.554553125003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45977.554553125003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45977.554553125003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45977.554553125003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45977.554553125003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45977.554553125003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45977.554553125003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45977.554553125003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45977.554553125003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45977.554553125003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45977.554553125003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45977.554553125003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45977.554553125003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45977.554553125003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45977.554553125003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45977.554553125003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45977.554553125003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45977.554553125003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45977.554553125003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45977.554553125003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45977.554553125003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45977.554553125003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45977.554553125003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45977.554553125003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45977.554553125003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45977.554553125003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45977.554553125003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45977.554553125003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45977.554553125003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45977.554553125003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45977.554553125003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45977.554553125003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45977.554553125003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45977.554553125003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45977.554553125003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45977.554553125003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45977.554553125003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45977.554553125003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45977.554553125003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45977.554553125003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45977.554553125003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45977.554553125003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45977.554553125003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45977.554553125003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45977.554553125003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45977.554553125003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45977.554553125003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45977.554553125003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45977.554553125003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45977.554553125003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45977.554553125003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45977.554553125003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45977.554553125003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45977.554553125003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45977.554553125003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45977.554553125003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45977.554553125003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45977.554553125003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45977.554553125003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45977.554553125003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45977.554553125003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45977.554553125003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45977.554553125003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45977.554553125003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45977.554553125003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45977.554553125003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45977.554553125003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45977.554553125003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45977.554553125003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45977.554553125003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45977.554553125003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45977.554553125003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45977.554553125003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45977.554553125003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45977.554553125003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45977.554553125003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45977.554553125003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45977.554553125003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45977.554553125003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45977.554553125003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45977.554553125003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45977.554553125003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45977.554553125003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45977.554553125003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45977.554553125003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45977.554553125003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45977.554553125003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45977.554553125003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45977.554553125003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45977.554553125003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45977.554553125003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45977.554553125003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45977.554553125003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45977.554553125003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45977.554553125003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45977.554553125003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45977.554553125003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45977.554553125003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45977.554553125003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45977.554553125003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45977.554553125003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45977.554553125003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45977.554553125003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45977.554553125003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45977.554553125003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45977.554553125003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45977.554553125003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45977.554553125003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45977.554553125003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45977.554553125003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45977.554553125003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45977.554553125003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45977.554553125003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45977.554553125003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45977.554553125003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45977.554553125003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45977.554553125003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45977.554553125003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45977.554553125003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45977.554553125003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45977.554553125003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45977.554553125003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45977.554553125003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45977.554553125003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45977.554553125003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45977.554553125003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45977.554553125003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45977.554553125003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45977.554553125003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45977.554553125003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45977.554553125003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45977.554553125003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45977.554553125003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45977.554553125003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45977.554553125003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45977.554553125003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45977.554553125003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45977.554553125003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45977.554553125003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45977.554553125003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45977.554553125003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45977.554553125003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45977.554553125003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45977.554553125003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45977.554553125003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45977.554553125003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45977.554553125003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45977.554553125003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45977.554553125003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45977.554553125003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45977.554553125003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45977.554553125003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45977.554553125003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45977.554553125003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45977.554553125003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45977.554553125003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45977.554553125003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45977.554553125003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45977.554553125003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45977.554553125003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45977.554553125003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45977.554553125003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45977.554553125003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45977.554553125003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45977.554553125003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45977.554553125003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45977.554553125003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45977.554553125003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45977.554553125003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45977.554553125003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45977.554553125003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45977.554553125003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45977.554553125003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45977.554553125003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45977.554553125003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45977.554553125003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45977.554553125003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45977.554553125003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45977.554553125003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45977.554553125003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45977.554553125003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45977.554553125003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45977.554553125003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45977.554553125003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45977.554553125003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45977.554553125003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45977.554553125003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45977.554553125003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45977.554553125003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45977.554553125003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45977.554553125003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45977.554553125003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45977.554553125003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45977.554553125003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45977.554553125003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45977.554553125003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45977.554553125003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45977.554553125003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45977.554553125003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45977.554553125003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45977.554553125003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45977.554553125003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45977.554553125003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45977.554553125003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45977.554553125003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45977.554553125003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45977.554553125003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45977.554553125003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45977.554553125003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45977.554553125003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45977.554553125003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45977.554553125003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45977.554553125003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45977.554553125003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45977.554553125003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45977.554553125003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45977.554553125003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45977.554553125003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45977.554553125003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45977.554553125003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45977.554553125003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45977.554553125003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45977.554553125003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45977.554553125003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45977.554553125003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45977.554553125003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45977.554553125003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45977.554553125003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45977.554553125003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45977.554553125003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45977.554553125003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45977.554553125003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45977.554553125003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45977.554553125003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45977.554553125003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45977.554553125003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45977.554553125003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45977.554553125003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45977.554553125003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45977.554553125003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45977.554553125003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45977.554553125003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45977.554553125003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45977.554553125003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45977.554553125003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45977.554553125003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45977.554553125003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45977.554553125003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45977.554553125003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45977.554553125003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45977.554553125003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45977.554553125003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45977.554553125003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45977.554553125003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45977.554553125003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45977.554553125003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45977.554553125003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45977.554553125003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45977.554553125003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45977.554553125003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45977.554553125003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45977.554553125003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45977.554553125003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45977.554553125003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45977.554553125003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45977.554553125003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45977.554553125003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45977.554553125003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45977.554553125003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45977.554553125003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45977.554553125003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45977.554553125003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45977.554553125003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45977.554553125003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45977.554553125003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45977.554553125003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45977.554553125003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45977.554553125003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45977.554553125003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45977.554553125003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45977.554553125003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45977.554553125003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45977.554553125003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45977.554553125003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45977.554553125003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45977.554553125003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45977.554553125003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45977.554553125003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45977.554553125003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45977.554553125003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45977.554553125003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45977.554553125003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45977.554553125003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45977.554553125003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45977.554553125003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45977.554553125003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45977.554553125003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45977.554553125003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45977.554553125003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45977.554553125003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45977.554553125003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45977.554553125003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45977.554553125003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45977.554553125003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45977.554553125003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45977.554553125003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45977.554553125003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45977.554553125003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45977.554553125003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45977.554553125003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45977.554553125003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45977.554553125003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45977.554553125003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45977.554553125003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45977.554553125003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45977.554553125003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45977.554553125003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45977.554553125003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45977.554553125003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45977.554553125003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45977.554553125003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45977.554553125003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45977.554553125003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45977.554553125003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45977.554553125003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45977.554553125003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45977.554553125003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45977.554553125003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45977.554553125003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45977.554553125003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45977.554553125003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45977.554553125003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45977.554553125003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45977.554553125003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45977.554553125003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45977.554553125003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45977.554553125003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45977.554553125003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45977.554553125003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45977.554553125003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45977.554553125003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45977.554553125003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45977.554553125003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45977.554553125003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45977.554553125003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45977.554553125003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45977.554553125003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45977.554553125003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45977.554553125003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45977.554553125003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45977.554553125003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45977.554553125003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45977.554553125003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45977.554553125003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45977.554553125003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45977.554553125003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45977.554553125003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45977.554553125003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45977.554553125003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45977.554553125003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45977.554553125003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45977.554553125003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45977.554553125003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45977.554553125003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45977.554553125003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45977.554553125003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45977.554553125003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45977.554553125003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45977.554553125003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45977.554553125003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45977.554553125003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45977.554553125003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45977.554553125003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45977.554553125003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45977.554553125003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45977.554553125003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45977.554553125003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45977.554553125003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45977.554553125003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45977.554553125003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45977.554553125003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45977.554553125003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45977.554553125003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45977.554553125003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45977.554553125003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45977.554553125003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45977.554553125003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45977.554553125003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45977.554553125003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45977.554553125003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45977.554553125003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45977.554553125003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45977.554553125003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45977.554553125003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45977.554553125003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45977.554553125003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45977.554553125003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45977.554553125003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45977.554553125003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45977.554553125003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45977.554553125003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45977.554553125003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45977.554553125003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45977.554553125003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45977.554553125003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45977.554553125003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45977.554553125003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45977.554553125003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45977.554553125003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45977.554553125003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45977.554553125003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45977.554553125003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45977.554553125003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45977.554553125003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45977.554553125003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45977.554553125003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45977.554553125003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45977.554553125003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45977.554553125003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45977.554553125003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45977.554553125003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45977.554553125003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45977.554553125003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45977.554553125003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45977.554553125003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45977.554553125003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45977.554553125003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45977.554553125003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45977.554553125003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45977.554553125003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45977.554553125003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45977.554553125003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45977.554553125003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45977.554553125003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45977.554553125003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45977.554553125003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45977.554553125003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45977.554553125003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45977.554553125003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45977.554553125003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45977.554553125003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45977.554553125003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45977.554553125003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45977.554553125003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45977.554553125003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45977.554553125003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45977.554553125003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45977.554553125003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45977.554553125003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45977.554553125003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45977.554553125003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45977.554553125003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45977.554553125003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45977.554553125003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45977.554553125003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45977.554553125003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45977.554553125003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45977.554553125003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45977.554553125003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45977.554553125003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45977.554553125003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45977.554553125003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45977.554553125003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45977.554553125003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45977.554553125003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45977.554553125003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45977.554553125003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45977.554553125003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45977.554553125003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45977.554553125003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45977.554553125003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45977.554553125003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45977.554553125003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45977.554553125003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45977.554553125003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45977.554553125003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45977.554553125003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45977.554553125003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45977.554553125003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45977.554553125003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45977.554553125003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45977.554553125003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45977.554553125003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45977.554553125003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45977.554553125003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45977.554553125003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45977.554553125003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45977.554553125003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45977.554553125003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45977.554553125003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45977.554553125003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45977.554553125003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45977.554553125003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45977.554553125003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45977.554553125003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45977.554553125003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45977.554553125003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45977.554553125003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45977.554553125003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45977.554553125003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45977.554553125003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45977.554553125003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45977.554553125003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45977.554553125003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45977.554553125003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45977.554553125003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45977.554553125003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45977.554553125003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45977.554553125003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45977.554553125003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45977.554553125003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45977.554553125003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45977.554553125003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45977.554553125003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45977.554553125003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45977.554553125003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45977.554553125003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45977.554553125003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45977.554553125003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45977.554553125003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45977.554553125003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45977.554553125003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45977.554553125003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45977.554553125003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45977.554553125003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45977.554553125003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45977.554553125003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45977.554553125003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45977.554553125003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45977.554553125003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45977.554553125003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45977.554553125003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45977.554553125003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45977.554553125003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45977.554553125003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45977.554553125003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45977.554553125003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45977.554553125003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45977.554553125003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45977.554553125003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45977.554553125003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45977.554553125003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45977.554553125003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45977.554553125003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45977.554553125003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45977.554553125003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45977.554553125003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45977.554553125003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45977.554553125003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45977.554553125003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45977.554553125003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45977.554553125003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45977.554553125003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45977.554553125003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45977.554553125003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45977.554553125003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45977.554553125003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45977.554553125003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45977.554553125003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45977.554553125003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45977.554553125003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45977.554553125003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45977.554553125003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45977.554553125003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45977.554553125003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45977.554553125003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45977.554553125003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45977.554553125003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45977.554553125003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45977.554553125003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45977.554553125003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45977.554553125003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45977.554553125003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45977.554553125003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45977.554553125003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45977.554553125003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45977.554553125003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45977.554553125003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45977.554553125003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45977.554553125003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45977.554553125003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45977.554553125003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45977.554553125003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45977.554553125003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45977.554553125003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45977.554553125003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45977.554553125003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45977.554553125003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45977.554553125003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45977.554553125003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45977.554553125003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45977.554553125003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45977.554553125003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45977.554553125003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45977.554553125003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45977.554553125003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45977.554553125003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45977.554553125003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45977.554553125003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45977.554553125003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45977.554553125003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45977.554553125003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45977.554553125003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45977.554553125003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45977.554553125003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45977.554553125003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45977.554553125003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45977.554553125003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45977.554553125003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45977.554553125003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45977.554553125003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45977.554553125003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45977.554553125003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45977.554553125003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45977.554553125003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45977.554553125003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45977.554553125003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45977.554553125003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45977.554553125003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45977.554553125003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45977.554553125003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45977.554553125003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45977.554553125003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45977.554553125003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45977.554553125003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45977.554553125003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45977.554553125003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45977.554553125003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45977.554553125003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45977.554553125003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45977.554553125003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45977.554553125003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45977.554553125003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45977.554553125003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45977.554553125003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45977.554553125003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45977.554553125003</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274.07383553240652</v>
      </c>
      <c r="H2" s="96">
        <v>45703.474768518521</v>
      </c>
      <c r="I2" s="96" t="str">
        <f>IFERROR(VLOOKUP(D2,DB!A:F,6,0),"")</f>
        <v>SCECO</v>
      </c>
      <c r="J2" s="96" t="str">
        <f>IFERROR(VLOOKUP(D2,DB!A:G,7,0),"")</f>
        <v>Dead</v>
      </c>
      <c r="K2" s="98" t="s">
        <v>39122</v>
      </c>
      <c r="L2" s="92" t="str">
        <f>IFERROR(VLOOKUP(D2,DB!A:I,9,0),"")</f>
        <v>Latis</v>
      </c>
    </row>
    <row r="3" spans="1:16" ht="15" customHeight="1">
      <c r="A3" s="128" t="s">
        <v>39119</v>
      </c>
      <c r="B3" s="128" t="str">
        <f>IFERROR(VLOOKUP(D3,DB!A:K,11,0),"")</f>
        <v>R4</v>
      </c>
      <c r="C3" s="94">
        <v>1</v>
      </c>
      <c r="D3" s="92" t="s">
        <v>29510</v>
      </c>
      <c r="E3" s="95" t="s">
        <v>39021</v>
      </c>
      <c r="F3" s="96"/>
      <c r="G3" s="97">
        <f ca="1">IFERROR(NOW()-F3,"")</f>
        <v>45977.554553125003</v>
      </c>
      <c r="H3" s="96">
        <v>45977.482881944445</v>
      </c>
      <c r="I3" s="128" t="str">
        <f>IFERROR(VLOOKUP(D3,DB!A:F,6,0),"")</f>
        <v>SCECO</v>
      </c>
      <c r="J3" s="128" t="str">
        <f>IFERROR(VLOOKUP(D3,DB!A:G,7,0),"")</f>
        <v>Dead</v>
      </c>
      <c r="K3" s="98" t="s">
        <v>39123</v>
      </c>
      <c r="L3" s="92" t="str">
        <f>IFERROR(VLOOKUP(D3,DB!A:I,9,0),"")</f>
        <v>Latis</v>
      </c>
    </row>
    <row r="4" spans="1:16" ht="15" customHeight="1">
      <c r="A4" s="128"/>
      <c r="B4" s="128" t="str">
        <f>IFERROR(VLOOKUP(D4,DB!A:K,11,0),"")</f>
        <v/>
      </c>
      <c r="C4" s="94"/>
      <c r="D4" s="92"/>
      <c r="E4" s="95"/>
      <c r="F4" s="96"/>
      <c r="G4" s="97">
        <f ca="1">IFERROR(NOW()-F4,"")</f>
        <v>45977.554553125003</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45977.554553125003</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45977.554553125003</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45977.554553125003</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45977.554553125003</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45977.554553125003</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45977.554553125003</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45977.554553125003</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45977.554553125003</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45977.554553125003</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45977.554553125003</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45977.554553125003</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45977.554553125003</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45977.554553125003</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45977.554553125003</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45977.554553125003</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45977.554553125003</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45977.554553125003</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45977.554553125003</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45977.554553125003</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45977.554553125003</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45977.554553125003</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45977.554553125003</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45977.554553125003</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45977.554553125003</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45977.554553125003</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45977.554553125003</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45977.554553125003</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45977.554553125003</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45977.554553125003</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45977.554553125003</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45977.554553125003</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45977.554553125003</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45977.554553125003</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45977.554553125003</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45977.554553125003</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45977.554553125003</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45977.554553125003</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45977.554553125003</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45977.554553125003</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45977.554553125003</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45977.554553125003</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45977.554553125003</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45977.554553125003</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45977.554553125003</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45977.554553125003</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45977.554553125003</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45977.554553125003</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45977.554553125003</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45977.554553125003</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45977.554553125003</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45977.554553125003</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45977.554553125003</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45977.554553125003</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45977.554553125003</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45977.554553125003</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45977.554553125003</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45977.554553125003</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45977.554553125003</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45977.554553125003</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45977.554553125003</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45977.554553125003</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45977.554553125003</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45977.554553125003</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45977.554553125003</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45977.554553125003</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45977.554553125003</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45977.554553125003</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45977.554553125003</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45977.554553125003</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45977.554553125003</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39124</v>
      </c>
      <c r="B2" s="37" t="str">
        <f>IFERROR(VLOOKUP(D2,DB!A:K,11,0),"")</f>
        <v>R5</v>
      </c>
      <c r="C2" s="37">
        <v>3</v>
      </c>
      <c r="D2" s="107" t="s">
        <v>36011</v>
      </c>
      <c r="E2" s="37" t="s">
        <v>39021</v>
      </c>
      <c r="F2" s="38">
        <v>45891.832060185188</v>
      </c>
      <c r="G2" s="116">
        <f ca="1">IFERROR(NOW()-F2,"")</f>
        <v>85.722492939814401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51.365675810186076</v>
      </c>
      <c r="H3" s="38">
        <v>45926.158159722225</v>
      </c>
      <c r="I3" s="37" t="str">
        <f>IFERROR(VLOOKUP(D3,DB!A:F,6,0),"")</f>
        <v>SCECO</v>
      </c>
      <c r="J3" s="37" t="str">
        <f>IFERROR(VLOOKUP(D3,DB!A:G,7,0),"")</f>
        <v>Good</v>
      </c>
      <c r="K3" s="37" t="s">
        <v>39127</v>
      </c>
      <c r="L3" s="37" t="str">
        <f>IFERROR(VLOOKUP(D3,DB!A:I,9,0),"")</f>
        <v>Latis</v>
      </c>
      <c r="M3" s="106"/>
    </row>
    <row r="4" spans="1:13" ht="48" customHeight="1">
      <c r="A4" s="117" t="s">
        <v>39128</v>
      </c>
      <c r="B4" s="117" t="str">
        <f>IFERROR(VLOOKUP(D4,DB!A:K,11,0),"")</f>
        <v>R5</v>
      </c>
      <c r="C4" s="117">
        <v>1</v>
      </c>
      <c r="D4" s="117" t="s">
        <v>34758</v>
      </c>
      <c r="E4" s="117" t="s">
        <v>39024</v>
      </c>
      <c r="F4" s="118">
        <v>45948.661111111112</v>
      </c>
      <c r="G4" s="119">
        <f t="shared" ref="G4" ca="1" si="1">IFERROR(NOW()-F4,"")</f>
        <v>28.893442013890308</v>
      </c>
      <c r="H4" s="118">
        <v>45948.661111111112</v>
      </c>
      <c r="I4" s="117" t="str">
        <f>IFERROR(VLOOKUP(D4,DB!A:F,6,0),"")</f>
        <v>SCECO</v>
      </c>
      <c r="J4" s="117" t="str">
        <f>IFERROR(VLOOKUP(D4,DB!A:G,7,0),"")</f>
        <v>Dead</v>
      </c>
      <c r="K4" s="117" t="s">
        <v>39129</v>
      </c>
      <c r="L4" s="117" t="str">
        <f>IFERROR(VLOOKUP(D4,DB!A:I,9,0),"")</f>
        <v>Latis</v>
      </c>
    </row>
    <row r="5" spans="1:13" ht="30.75">
      <c r="A5" s="117" t="s">
        <v>39130</v>
      </c>
      <c r="B5" s="117" t="s">
        <v>5443</v>
      </c>
      <c r="C5" s="117">
        <v>1</v>
      </c>
      <c r="D5" s="117" t="s">
        <v>32330</v>
      </c>
      <c r="E5" s="117" t="s">
        <v>39021</v>
      </c>
      <c r="F5" s="118">
        <v>45968.848599537036</v>
      </c>
      <c r="G5" s="119">
        <f t="shared" ref="G5:G23" ca="1" si="2">IFERROR(NOW()-F5,"")</f>
        <v>8.7059535879670875</v>
      </c>
      <c r="H5" s="118">
        <v>45968.827465277776</v>
      </c>
      <c r="I5" s="117" t="s">
        <v>22</v>
      </c>
      <c r="J5" s="117" t="s">
        <v>65</v>
      </c>
      <c r="K5" s="117" t="s">
        <v>39131</v>
      </c>
      <c r="L5" s="117" t="s">
        <v>8145</v>
      </c>
    </row>
    <row r="6" spans="1:13">
      <c r="A6" s="117" t="s">
        <v>39132</v>
      </c>
      <c r="B6" s="117" t="str">
        <f>IFERROR(VLOOKUP(D6,DB!A:K,11,0),"")</f>
        <v>R5</v>
      </c>
      <c r="C6" s="117">
        <v>1</v>
      </c>
      <c r="D6" s="117" t="s">
        <v>33371</v>
      </c>
      <c r="E6" s="117" t="s">
        <v>39021</v>
      </c>
      <c r="F6" s="151">
        <v>45977.514803240738</v>
      </c>
      <c r="G6" s="119">
        <f t="shared" ca="1" si="2"/>
        <v>3.9749884264892898E-2</v>
      </c>
      <c r="H6" s="151">
        <v>45977.468807870369</v>
      </c>
      <c r="I6" s="117" t="str">
        <f>IFERROR(VLOOKUP(D6,DB!A:F,6,0),"")</f>
        <v>SCECO</v>
      </c>
      <c r="J6" s="117" t="str">
        <f>IFERROR(VLOOKUP(D6,DB!A:G,7,0),"")</f>
        <v>Weak</v>
      </c>
      <c r="K6" s="117" t="s">
        <v>39133</v>
      </c>
      <c r="L6" s="117" t="str">
        <f>IFERROR(VLOOKUP(D6,DB!A:I,9,0),"")</f>
        <v>Latis</v>
      </c>
    </row>
    <row r="7" spans="1:13">
      <c r="A7" s="117"/>
      <c r="B7" s="117" t="str">
        <f>IFERROR(VLOOKUP(D7,DB!A:K,11,0),"")</f>
        <v/>
      </c>
      <c r="C7" s="117"/>
      <c r="D7" s="117"/>
      <c r="E7" s="117"/>
      <c r="F7" s="117"/>
      <c r="G7" s="119">
        <f t="shared" ca="1" si="2"/>
        <v>45977.554553125003</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45977.554553125003</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45977.554553125003</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45977.554553125003</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45977.554553125003</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45977.554553125003</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45977.554553125003</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45977.554553125003</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45977.554553125003</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45977.554553125003</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45977.554553125003</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45977.554553125003</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45977.554553125003</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45977.554553125003</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45977.554553125003</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45977.554553125003</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45977.554553125003</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45977.554553125003</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45977.554553125003</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45977.554553125003</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45977.554553125003</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45977.554553125003</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45977.554553125003</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45977.554553125003</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45977.554553125003</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45977.554553125003</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45977.554553125003</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45977.554553125003</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45977.554553125003</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45977.554553125003</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45977.554553125003</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45977.554553125003</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45977.554553125003</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45977.554553125003</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45977.554553125003</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45977.554553125003</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45977.554553125003</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45977.554553125003</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45977.554553125003</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45977.554553125003</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45977.554553125003</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45977.554553125003</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45977.554553125003</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45977.554553125003</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45977.554553125003</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45977.554553125003</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45977.554553125003</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45977.554553125003</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45977.554553125003</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45977.554553125003</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45977.554553125003</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45977.554553125003</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45977.554553125003</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45977.554553125003</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45977.554553125003</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45977.554553125003</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45977.554553125003</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45977.554553125003</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45977.554553125003</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45977.554553125003</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45977.554553125003</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45977.554553125003</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45977.554553125003</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45977.554553125003</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45977.554553125003</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45977.554553125003</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45977.554553125003</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45977.554553125003</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45977.554553125003</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45977.554553125003</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45977.554553125003</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45977.554553125003</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45977.554553125003</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45977.554553125003</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45977.554553125003</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45977.554553125003</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45977.554553125003</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45977.554553125003</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45977.554553125003</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45977.554553125003</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45977.554553125003</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45977.554553125003</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45977.554553125003</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45977.554553125003</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45977.554553125003</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45977.554553125003</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45977.554553125003</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45977.554553125003</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45977.554553125003</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45977.554553125003</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45977.554553125003</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45977.554553125003</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45977.554553125003</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45977.554553125003</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45977.554553125003</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45977.554553125003</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45977.554553125003</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45977.554553125003</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45977.554553125003</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45977.554553125003</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45977.554553125003</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45977.554553125003</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45977.554553125003</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45977.554553125003</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45977.554553125003</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45977.554553125003</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45977.554553125003</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45977.554553125003</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45977.554553125003</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45977.554553125003</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45977.554553125003</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45977.554553125003</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45977.554553125003</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45977.554553125003</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45977.554553125003</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45977.554553125003</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45977.554553125003</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45977.554553125003</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45977.554553125003</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45977.554553125003</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45977.554553125003</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45977.554553125003</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45977.554553125003</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45977.554553125003</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45977.554553125003</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45977.554553125003</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45977.554553125003</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45977.554553125003</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45977.554553125003</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45977.554553125003</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45977.554553125003</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45977.554553125003</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45977.554553125003</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45977.554553125003</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45977.554553125003</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45977.554553125003</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45977.554553125003</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45977.554553125003</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45977.554553125003</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45977.554553125003</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45977.554553125003</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45977.554553125003</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45977.554553125003</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45977.554553125003</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45977.554553125003</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45977.554553125003</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45977.554553125003</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45977.554553125003</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45977.554553125003</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45977.554553125003</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45977.554553125003</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45977.554553125003</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45977.554553125003</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45977.554553125003</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45977.554553125003</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45977.554553125003</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45977.554553125003</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45977.554553125003</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45977.554553125003</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45977.554553125003</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45977.554553125003</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45977.554553125003</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45977.554553125003</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45977.554553125003</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39119</v>
      </c>
      <c r="B2" s="134" t="str">
        <f>IFERROR(VLOOKUP(D2,DB!A:K,11,0),"")</f>
        <v>R6</v>
      </c>
      <c r="C2" s="135">
        <v>3</v>
      </c>
      <c r="D2" s="155" t="s">
        <v>38687</v>
      </c>
      <c r="E2" s="117" t="s">
        <v>39021</v>
      </c>
      <c r="F2" s="154"/>
      <c r="G2" s="75">
        <f ca="1">IFERROR(NOW()-F2,"-")</f>
        <v>45977.554553125003</v>
      </c>
      <c r="H2" s="136">
        <v>45977.436620370368</v>
      </c>
      <c r="I2" s="134" t="str">
        <f>IFERROR(VLOOKUP(D2,DB!A:F,6,0),"")</f>
        <v>SCECO</v>
      </c>
      <c r="J2" s="134" t="str">
        <f>IFERROR(VLOOKUP(D2,DB!A:G,7,0),"")</f>
        <v>No BB Shifted</v>
      </c>
      <c r="K2" s="137" t="s">
        <v>39134</v>
      </c>
      <c r="L2" s="138" t="str">
        <f>IFERROR(VLOOKUP(D2,DB!A:I,9,0),"")</f>
        <v>Latis</v>
      </c>
    </row>
    <row r="3" spans="1:16382" ht="31.5" customHeight="1">
      <c r="A3" s="133"/>
      <c r="B3" s="134" t="str">
        <f>IFERROR(VLOOKUP(D3,DB!A:K,11,0),"")</f>
        <v/>
      </c>
      <c r="C3" s="135"/>
      <c r="D3" s="134"/>
      <c r="E3" s="117"/>
      <c r="F3" s="136"/>
      <c r="G3" s="105">
        <f t="shared" ref="G3:G7" ca="1" si="0">IFERROR(NOW()-F3,"-")</f>
        <v>45977.554553125003</v>
      </c>
      <c r="H3" s="136"/>
      <c r="I3" s="134" t="str">
        <f>IFERROR(VLOOKUP(D3,DB!A:F,6,0),"")</f>
        <v/>
      </c>
      <c r="J3" s="134" t="str">
        <f>IFERROR(VLOOKUP(D3,DB!A:G,7,0),"")</f>
        <v/>
      </c>
      <c r="K3" s="137"/>
      <c r="L3" s="138" t="str">
        <f>IFERROR(VLOOKUP(D3,DB!A:I,9,0),"")</f>
        <v/>
      </c>
    </row>
    <row r="4" spans="1:16382" ht="31.5" customHeight="1">
      <c r="A4" s="133"/>
      <c r="B4" s="134" t="str">
        <f>IFERROR(VLOOKUP(D4,DB!A:K,11,0),"")</f>
        <v/>
      </c>
      <c r="C4" s="135"/>
      <c r="D4" s="134"/>
      <c r="E4" s="117"/>
      <c r="F4" s="136"/>
      <c r="G4" s="105">
        <f t="shared" ca="1" si="0"/>
        <v>45977.554553125003</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45977.554553125003</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45977.554553125003</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45977.554553125003</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45977.554553125003</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45977.554553125003</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45977.554553125003</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45977.554553125003</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45977.554553125003</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45977.554553125003</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45977.554553125003</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45977.554553125003</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45977.554553125003</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45977.554553125003</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45977.554553125003</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45977.554553125003</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45977.554553125003</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45977.554553125003</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45977.554553125003</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45977.554553125003</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45977.554553125003</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45977.554553125003</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45977.554553125003</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45977.554553125003</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45977.554553125003</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45977.554553125003</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45977.554553125003</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45977.554553125003</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45977.554553125003</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45977.554553125003</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45977.554553125003</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45977.554553125003</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45977.554553125003</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45977.554553125003</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45977.554553125003</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45977.554553125003</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45977.554553125003</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45977.554553125003</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45977.554553125003</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45977.554553125003</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45977.554553125003</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45977.554553125003</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45977.554553125003</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45977.554553125003</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45977.554553125003</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45977.554553125003</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45977.554553125003</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45977.554553125003</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45977.554553125003</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45977.554553125003</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45977.554553125003</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45977.554553125003</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45977.554553125003</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45977.554553125003</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45977.554553125003</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45977.554553125003</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45977.554553125003</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45977.554553125003</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45977.554553125003</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45977.554553125003</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45977.554553125003</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45977.554553125003</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45977.554553125003</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45977.554553125003</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45977.554553125003</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45977.554553125003</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45977.554553125003</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45977.554553125003</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45977.554553125003</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45977.554553125003</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45977.554553125003</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45977.554553125003</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45977.554553125003</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45977.554553125003</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45977.554553125003</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45977.554553125003</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45977.554553125003</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45977.554553125003</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45977.554553125003</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45977.554553125003</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45977.554553125003</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45977.554553125003</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45977.554553125003</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45977.554553125003</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45977.554553125003</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45977.554553125003</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45977.554553125003</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45977.554553125003</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45977.554553125003</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45977.554553125003</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45977.554553125003</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45977.554553125003</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45977.554553125003</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45977.554553125003</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45977.554553125003</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45977.554553125003</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45977.554553125003</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45977.554553125003</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45977.554553125003</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45977.554553125003</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45977.554553125003</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45977.554553125003</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