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81" documentId="13_ncr:1_{F6CB121F-512D-4AA6-A0C1-0FB36C537598}" xr6:coauthVersionLast="47" xr6:coauthVersionMax="47" xr10:uidLastSave="{71AB9237-0A3C-4D81-9EB0-48193131C24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<sst xmlns="http://schemas.openxmlformats.org/spreadsheetml/2006/main" count="179031" uniqueCount="39108">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</sst>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8" totalsRowShown="0" headerRowDxfId="48" dataDxfId="47" headerRowBorderDxfId="45" tableBorderDxfId="46" totalsRowBorderDxfId="44">
  <autoFilter ref="A1:L2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291.68515347222274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11.190165046296897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3.5107175928715151E-2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45954.633579398149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45954.633579398149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45954.633579398149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45954.633579398149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45954.633579398149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45954.633579398149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45954.633579398149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45954.633579398149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45954.633579398149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45954.633579398149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45954.633579398149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45954.633579398149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45954.633579398149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45954.633579398149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45954.633579398149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45954.633579398149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45954.633579398149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45954.633579398149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45954.633579398149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45954.633579398149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45954.633579398149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45954.633579398149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45954.633579398149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45954.633579398149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45954.633579398149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45954.633579398149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45954.633579398149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45954.633579398149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45954.633579398149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45954.633579398149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45954.633579398149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45954.633579398149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45954.633579398149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45954.633579398149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45954.633579398149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45954.633579398149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45954.633579398149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45954.633579398149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45954.633579398149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45954.633579398149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45954.633579398149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45954.633579398149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45954.633579398149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45954.633579398149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45954.633579398149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45954.633579398149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45954.633579398149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45954.633579398149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45954.633579398149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45954.633579398149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45954.633579398149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45954.633579398149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45954.633579398149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45954.633579398149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45954.633579398149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45954.633579398149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45954.633579398149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45954.633579398149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45954.633579398149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45954.633579398149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45954.633579398149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45954.633579398149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129.6337414351874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10.137803935183911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45954.633579398149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45954.633579398149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45954.633579398149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45954.633579398149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45954.633579398149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45954.633579398149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45954.633579398149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45954.633579398149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45954.633579398149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45954.633579398149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45954.633579398149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45954.633579398149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45954.633579398149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45954.633579398149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45954.633579398149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45954.633579398149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45954.633579398149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45954.633579398149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45954.633579398149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45954.633579398149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45954.633579398149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45954.633579398149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45954.633579398149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45954.633579398149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45954.633579398149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45954.633579398149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45954.633579398149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45954.633579398149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45954.633579398149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45954.633579398149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45954.633579398149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45954.633579398149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45954.633579398149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45954.633579398149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45954.633579398149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45954.633579398149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45954.633579398149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45954.633579398149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45954.633579398149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45954.633579398149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45954.633579398149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45954.633579398149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45954.633579398149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45954.633579398149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45954.633579398149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45954.633579398149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45954.633579398149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45954.633579398149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45954.633579398149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45954.633579398149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45954.633579398149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45954.633579398149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45954.633579398149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45954.633579398149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45954.633579398149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45954.633579398149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45954.633579398149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45954.633579398149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45954.633579398149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45954.633579398149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45954.633579398149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45954.633579398149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45954.633579398149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45954.633579398149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45954.633579398149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45954.633579398149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45954.633579398149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45954.633579398149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45954.633579398149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45954.633579398149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45954.633579398149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45954.633579398149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45954.633579398149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45954.633579398149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45954.633579398149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45954.633579398149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45954.633579398149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45954.633579398149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45954.633579398149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45954.633579398149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45954.633579398149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45954.633579398149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45954.633579398149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45954.633579398149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45954.633579398149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45954.633579398149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45954.633579398149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45954.633579398149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45954.633579398149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45954.633579398149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45954.633579398149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45954.633579398149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45954.633579398149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45954.633579398149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45954.633579398149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45954.633579398149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45954.633579398149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45954.633579398149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45954.633579398149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45954.633579398149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45954.633579398149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45954.633579398149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45954.633579398149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45954.633579398149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45954.633579398149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45954.633579398149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45954.633579398149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45954.633579398149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45954.633579398149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45954.633579398149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45954.633579398149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45954.633579398149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45954.633579398149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45954.633579398149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45954.633579398149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45954.633579398149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45954.633579398149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45954.633579398149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45954.633579398149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45954.633579398149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45954.633579398149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45954.633579398149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45954.633579398149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45954.633579398149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45954.633579398149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45954.633579398149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45954.633579398149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45954.633579398149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45954.633579398149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45954.633579398149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45954.633579398149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45954.633579398149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45954.633579398149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45954.633579398149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45954.633579398149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45954.633579398149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45954.633579398149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45954.633579398149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45954.633579398149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45954.633579398149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45954.633579398149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45954.633579398149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45954.633579398149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45954.633579398149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45954.633579398149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45954.633579398149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45954.633579398149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45954.633579398149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45954.633579398149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45954.633579398149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45954.633579398149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45954.633579398149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45954.633579398149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45954.633579398149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45954.633579398149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45954.633579398149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45954.633579398149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45954.633579398149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45954.633579398149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45954.633579398149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45954.633579398149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45954.633579398149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45954.633579398149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45954.633579398149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45954.633579398149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45954.633579398149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45954.633579398149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45954.633579398149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45954.633579398149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45954.633579398149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45954.633579398149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45954.633579398149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45954.633579398149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45954.633579398149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45954.633579398149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45954.633579398149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45954.633579398149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45954.633579398149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45954.633579398149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45954.633579398149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45954.633579398149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45954.633579398149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45954.633579398149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45954.633579398149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45954.633579398149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45954.633579398149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45954.633579398149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45954.633579398149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45954.633579398149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45954.633579398149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45954.633579398149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45954.633579398149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45954.633579398149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45954.633579398149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45954.633579398149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45954.633579398149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45954.633579398149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45954.633579398149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45954.633579398149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45954.633579398149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45954.633579398149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45954.633579398149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45954.633579398149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45954.633579398149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45954.633579398149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45954.633579398149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45954.633579398149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45954.633579398149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45954.633579398149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45954.633579398149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45954.633579398149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45954.633579398149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45954.633579398149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45954.633579398149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45954.633579398149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45954.633579398149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45954.633579398149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45954.633579398149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45954.633579398149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45954.633579398149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45954.633579398149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45954.633579398149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45954.633579398149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45954.633579398149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45954.633579398149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45954.633579398149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45954.633579398149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45954.633579398149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45954.633579398149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45954.633579398149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45954.633579398149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45954.633579398149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45954.633579398149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45954.633579398149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45954.633579398149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45954.633579398149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45954.633579398149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45954.633579398149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45954.633579398149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45954.633579398149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45954.633579398149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45954.633579398149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45954.633579398149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45954.633579398149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45954.633579398149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45954.633579398149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45954.633579398149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45954.633579398149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45954.633579398149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45954.633579398149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45954.633579398149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45954.633579398149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45954.633579398149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45954.633579398149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45954.633579398149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45954.633579398149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45954.633579398149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45954.633579398149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45954.633579398149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45954.633579398149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45954.633579398149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45954.633579398149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45954.633579398149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45954.633579398149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45954.633579398149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45954.633579398149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45954.633579398149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45954.633579398149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45954.633579398149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45954.633579398149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45954.633579398149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45954.633579398149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45954.633579398149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45954.633579398149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45954.633579398149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45954.633579398149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45954.633579398149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45954.633579398149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45954.633579398149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45954.633579398149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45954.633579398149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45954.633579398149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45954.633579398149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45954.633579398149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45954.633579398149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45954.633579398149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45954.633579398149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45954.633579398149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45954.633579398149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45954.633579398149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45954.633579398149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45954.633579398149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45954.633579398149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45954.633579398149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45954.633579398149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45954.633579398149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45954.633579398149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45954.633579398149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45954.633579398149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45954.633579398149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45954.633579398149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45954.633579398149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45954.633579398149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45954.633579398149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45954.633579398149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45954.633579398149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45954.633579398149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45954.633579398149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45954.633579398149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45954.633579398149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45954.633579398149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45954.633579398149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45954.633579398149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45954.633579398149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45954.633579398149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45954.633579398149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45954.633579398149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45954.633579398149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45954.633579398149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45954.633579398149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45954.633579398149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45954.633579398149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45954.633579398149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45954.633579398149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45954.633579398149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45954.633579398149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45954.633579398149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45954.633579398149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45954.633579398149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45954.633579398149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45954.633579398149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45954.633579398149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45954.633579398149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45954.633579398149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45954.633579398149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45954.633579398149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45954.633579398149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45954.633579398149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45954.633579398149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45954.633579398149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45954.633579398149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45954.633579398149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45954.633579398149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45954.633579398149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45954.633579398149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45954.633579398149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45954.633579398149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45954.633579398149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45954.633579398149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45954.633579398149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45954.633579398149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45954.633579398149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45954.633579398149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45954.633579398149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45954.633579398149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45954.633579398149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45954.633579398149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45954.633579398149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45954.633579398149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45954.633579398149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45954.633579398149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45954.633579398149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45954.633579398149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45954.633579398149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45954.633579398149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45954.633579398149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45954.633579398149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45954.633579398149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45954.633579398149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45954.633579398149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45954.633579398149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45954.633579398149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45954.633579398149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45954.633579398149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45954.633579398149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45954.633579398149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45954.633579398149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45954.633579398149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45954.633579398149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45954.633579398149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45954.633579398149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45954.633579398149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45954.633579398149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45954.633579398149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45954.633579398149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45954.633579398149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45954.633579398149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45954.633579398149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45954.633579398149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45954.633579398149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45954.633579398149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45954.633579398149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45954.633579398149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45954.633579398149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45954.633579398149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45954.633579398149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45954.633579398149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45954.633579398149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45954.633579398149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45954.633579398149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45954.633579398149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45954.633579398149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45954.633579398149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45954.633579398149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45954.633579398149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45954.633579398149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45954.633579398149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45954.633579398149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45954.633579398149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45954.633579398149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45954.633579398149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45954.633579398149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45954.633579398149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45954.633579398149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45954.633579398149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45954.633579398149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45954.633579398149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45954.633579398149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45954.633579398149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45954.633579398149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45954.633579398149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45954.633579398149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45954.633579398149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45954.633579398149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45954.633579398149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45954.633579398149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45954.633579398149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45954.633579398149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45954.633579398149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45954.633579398149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45954.633579398149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45954.633579398149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45954.633579398149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45954.633579398149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45954.633579398149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45954.633579398149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45954.633579398149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45954.633579398149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45954.633579398149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45954.633579398149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45954.633579398149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45954.633579398149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45954.633579398149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45954.633579398149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45954.633579398149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45954.633579398149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45954.633579398149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45954.633579398149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45954.633579398149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45954.633579398149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45954.633579398149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45954.633579398149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45954.633579398149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45954.633579398149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45954.633579398149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45954.633579398149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45954.633579398149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45954.633579398149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45954.633579398149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45954.633579398149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45954.633579398149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45954.633579398149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45954.633579398149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45954.633579398149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45954.633579398149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45954.633579398149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45954.633579398149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45954.633579398149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45954.633579398149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45954.633579398149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45954.633579398149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45954.633579398149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45954.633579398149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45954.633579398149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45954.633579398149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45954.633579398149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45954.633579398149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45954.633579398149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45954.633579398149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45954.633579398149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45954.633579398149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45954.633579398149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45954.633579398149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45954.633579398149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45954.633579398149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45954.633579398149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45954.633579398149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45954.633579398149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45954.633579398149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45954.633579398149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45954.633579398149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45954.633579398149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45954.633579398149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45954.633579398149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45954.633579398149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45954.633579398149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45954.633579398149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45954.633579398149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45954.633579398149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45954.633579398149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45954.633579398149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45954.633579398149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45954.633579398149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45954.633579398149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45954.633579398149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45954.633579398149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45954.633579398149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45954.633579398149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45954.633579398149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45954.633579398149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45954.633579398149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45954.633579398149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45954.633579398149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45954.633579398149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45954.633579398149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45954.633579398149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45954.633579398149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45954.633579398149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45954.633579398149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45954.633579398149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45954.633579398149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45954.633579398149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45954.633579398149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45954.633579398149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45954.633579398149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45954.633579398149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45954.633579398149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45954.633579398149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45954.633579398149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45954.633579398149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45954.633579398149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45954.633579398149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45954.633579398149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45954.633579398149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45954.633579398149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45954.633579398149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45954.633579398149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45954.633579398149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45954.633579398149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45954.633579398149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45954.633579398149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45954.633579398149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45954.633579398149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45954.633579398149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45954.633579398149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45954.633579398149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45954.633579398149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45954.633579398149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45954.633579398149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45954.633579398149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45954.633579398149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45954.633579398149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45954.633579398149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45954.633579398149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45954.633579398149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45954.633579398149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45954.633579398149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45954.633579398149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45954.633579398149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45954.633579398149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45954.633579398149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45954.633579398149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45954.633579398149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45954.633579398149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45954.633579398149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45954.633579398149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45954.633579398149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45954.633579398149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45954.633579398149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45954.633579398149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45954.633579398149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45954.633579398149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45954.633579398149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45954.633579398149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45954.633579398149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45954.633579398149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45954.633579398149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45954.633579398149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45954.633579398149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45954.633579398149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45954.633579398149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45954.633579398149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45954.633579398149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45954.633579398149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45954.633579398149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45954.633579398149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45954.633579398149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45954.633579398149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45954.633579398149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45954.633579398149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45954.633579398149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45954.633579398149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45954.633579398149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45954.633579398149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45954.633579398149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45954.633579398149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45954.633579398149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45954.633579398149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45954.633579398149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45954.633579398149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45954.633579398149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45954.633579398149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45954.633579398149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45954.633579398149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45954.633579398149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45954.633579398149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45954.633579398149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45954.633579398149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45954.633579398149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45954.633579398149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45954.633579398149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45954.633579398149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45954.633579398149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45954.633579398149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45954.633579398149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45954.633579398149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45954.633579398149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45954.633579398149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45954.633579398149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45954.633579398149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45954.633579398149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45954.633579398149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45954.633579398149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45954.633579398149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45954.633579398149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45954.633579398149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45954.633579398149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45954.633579398149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45954.633579398149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45954.633579398149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45954.633579398149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45954.633579398149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45954.633579398149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45954.633579398149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45954.633579398149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45954.633579398149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45954.633579398149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45954.633579398149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45954.633579398149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45954.633579398149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45954.633579398149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45954.633579398149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45954.633579398149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45954.633579398149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45954.633579398149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45954.633579398149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45954.633579398149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45954.633579398149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45954.633579398149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45954.633579398149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45954.633579398149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45954.633579398149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45954.633579398149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45954.633579398149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45954.633579398149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45954.633579398149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45954.633579398149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45954.633579398149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45954.633579398149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45954.633579398149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45954.633579398149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45954.633579398149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45954.633579398149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45954.633579398149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45954.633579398149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45954.633579398149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45954.633579398149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45954.633579398149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45954.633579398149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45954.633579398149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45954.633579398149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45954.633579398149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45954.633579398149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45954.633579398149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45954.633579398149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45954.633579398149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45954.633579398149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45954.633579398149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45954.633579398149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45954.633579398149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45954.633579398149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45954.633579398149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45954.633579398149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45954.633579398149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45954.633579398149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45954.633579398149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45954.633579398149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45954.633579398149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45954.633579398149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45954.633579398149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45954.633579398149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45954.633579398149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45954.633579398149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45954.633579398149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45954.633579398149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45954.633579398149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45954.633579398149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45954.633579398149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45954.633579398149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45954.633579398149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45954.633579398149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45954.633579398149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45954.633579398149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45954.633579398149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45954.633579398149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45954.633579398149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45954.633579398149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45954.633579398149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45954.633579398149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45954.633579398149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45954.633579398149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45954.633579398149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45954.633579398149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45954.633579398149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45954.633579398149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45954.633579398149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45954.633579398149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45954.633579398149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45954.633579398149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45954.633579398149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45954.633579398149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45954.633579398149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45954.633579398149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45954.633579398149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45954.633579398149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45954.633579398149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45954.633579398149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45954.633579398149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45954.633579398149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45954.633579398149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45954.633579398149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45954.633579398149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45954.633579398149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45954.633579398149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45954.633579398149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45954.633579398149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45954.633579398149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45954.633579398149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45954.633579398149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45954.633579398149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45954.633579398149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45954.633579398149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45954.633579398149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45954.633579398149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45954.633579398149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45954.633579398149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45954.633579398149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45954.633579398149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45954.633579398149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45954.633579398149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45954.633579398149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45954.633579398149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45954.633579398149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45954.633579398149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45954.633579398149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45954.633579398149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45954.633579398149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45954.633579398149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45954.633579398149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45954.633579398149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45954.633579398149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45954.633579398149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45954.633579398149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45954.633579398149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45954.633579398149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45954.633579398149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45954.633579398149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45954.633579398149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45954.633579398149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45954.633579398149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45954.633579398149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45954.633579398149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45954.633579398149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45954.633579398149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45954.633579398149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45954.633579398149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45954.633579398149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45954.633579398149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45954.633579398149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45954.633579398149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45954.633579398149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45954.633579398149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45954.633579398149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45954.633579398149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45954.633579398149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45954.633579398149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45954.633579398149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45954.633579398149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45954.633579398149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45954.633579398149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45954.633579398149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45954.633579398149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45954.633579398149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45954.633579398149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45954.633579398149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45954.633579398149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45954.633579398149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45954.633579398149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45954.633579398149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45954.633579398149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45954.633579398149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45954.633579398149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45954.633579398149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45954.633579398149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45954.633579398149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45954.633579398149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45954.633579398149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45954.633579398149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45954.633579398149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45954.633579398149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45954.633579398149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45954.633579398149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45954.633579398149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45954.633579398149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45954.633579398149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45954.633579398149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45954.633579398149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45954.633579398149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45954.633579398149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45954.633579398149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45954.633579398149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45954.633579398149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45954.633579398149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45954.633579398149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45954.633579398149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45954.633579398149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45954.633579398149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45954.633579398149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45954.633579398149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45954.633579398149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45954.633579398149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45954.633579398149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45954.633579398149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45954.633579398149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45954.633579398149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45954.633579398149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45954.633579398149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45954.633579398149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45954.633579398149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45954.633579398149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45954.633579398149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45954.633579398149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45954.633579398149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45954.633579398149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45954.633579398149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45954.633579398149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45954.633579398149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45954.633579398149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45954.633579398149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45954.633579398149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45954.633579398149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45954.633579398149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45954.633579398149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45954.633579398149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45954.633579398149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45954.633579398149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45954.633579398149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45954.633579398149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45954.633579398149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45954.633579398149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45954.633579398149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45954.633579398149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45954.633579398149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45954.633579398149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45954.633579398149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45954.633579398149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45954.633579398149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45954.633579398149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45954.633579398149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45954.633579398149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45954.633579398149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45954.633579398149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45954.633579398149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45954.633579398149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45954.633579398149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45954.633579398149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45954.633579398149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45954.633579398149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45954.633579398149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45954.633579398149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45954.633579398149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45954.633579398149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45954.633579398149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45954.633579398149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45954.633579398149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45954.633579398149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45954.633579398149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45954.633579398149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45954.633579398149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45954.633579398149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45954.633579398149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45954.633579398149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45954.633579398149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45954.633579398149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45954.633579398149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45954.633579398149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45954.633579398149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45954.633579398149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45954.633579398149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45954.633579398149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45954.633579398149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45954.633579398149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45954.633579398149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45954.633579398149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45954.633579398149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45954.633579398149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45954.633579398149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45954.633579398149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45954.633579398149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45954.633579398149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45954.633579398149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45954.633579398149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45954.633579398149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45954.633579398149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45954.633579398149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45954.633579398149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45954.633579398149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45954.633579398149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45954.633579398149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45954.633579398149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45954.633579398149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45954.633579398149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45954.633579398149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45954.633579398149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45954.633579398149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45954.633579398149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45954.633579398149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45954.633579398149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45954.633579398149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45954.633579398149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45954.633579398149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45954.633579398149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45954.633579398149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45954.633579398149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45954.633579398149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45954.633579398149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45954.633579398149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45954.633579398149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45954.633579398149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45954.633579398149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45954.633579398149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45954.633579398149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45954.633579398149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45954.633579398149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45954.633579398149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45954.633579398149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45954.633579398149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45954.633579398149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45954.633579398149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45954.633579398149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45954.633579398149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45954.633579398149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45954.633579398149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45954.633579398149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45954.633579398149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45954.633579398149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45954.633579398149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45954.633579398149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45954.633579398149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45954.633579398149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45954.633579398149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45954.633579398149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45954.633579398149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45954.633579398149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45954.633579398149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45954.633579398149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45954.633579398149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45954.633579398149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45954.633579398149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45954.633579398149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45954.633579398149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45954.633579398149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45954.633579398149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45954.633579398149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45954.633579398149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45954.633579398149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45954.633579398149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45954.633579398149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45954.633579398149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45954.633579398149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45954.633579398149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45954.633579398149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45954.633579398149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45954.633579398149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45954.633579398149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45954.633579398149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45954.633579398149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45954.633579398149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45954.633579398149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45954.633579398149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45954.633579398149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45954.633579398149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45954.633579398149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45954.633579398149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45954.633579398149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45954.633579398149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45954.633579398149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45954.633579398149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45954.633579398149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45954.633579398149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45954.633579398149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45954.633579398149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45954.633579398149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45954.633579398149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45954.633579398149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45954.633579398149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45954.633579398149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45954.633579398149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45954.633579398149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45954.633579398149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45954.633579398149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45954.633579398149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45954.633579398149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45954.633579398149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45954.633579398149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45954.633579398149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45954.633579398149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45954.633579398149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45954.633579398149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45954.633579398149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45954.633579398149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45954.633579398149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45954.633579398149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45954.633579398149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45954.633579398149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45954.633579398149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45954.633579398149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45954.633579398149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45954.633579398149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45954.633579398149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45954.633579398149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45954.633579398149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45954.633579398149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45954.633579398149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45954.633579398149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45954.633579398149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45954.633579398149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45954.633579398149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45954.633579398149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45954.633579398149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45954.633579398149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45954.633579398149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45954.633579398149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45954.633579398149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45954.633579398149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45954.633579398149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45954.633579398149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45954.633579398149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45954.633579398149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45954.633579398149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45954.633579398149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45954.633579398149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45954.633579398149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45954.633579398149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45954.633579398149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45954.633579398149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45954.633579398149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45954.633579398149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45954.633579398149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45954.633579398149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45954.633579398149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45954.633579398149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45954.633579398149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45954.633579398149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45954.633579398149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45954.633579398149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45954.633579398149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45954.633579398149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45954.633579398149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45954.633579398149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45954.633579398149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45954.633579398149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45954.633579398149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45954.633579398149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45954.633579398149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45954.633579398149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45954.633579398149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45954.633579398149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45954.633579398149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45954.633579398149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45954.633579398149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45954.633579398149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45954.633579398149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45954.633579398149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45954.633579398149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45954.633579398149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45954.633579398149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45954.633579398149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45954.633579398149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45954.633579398149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45954.633579398149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45954.633579398149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45954.633579398149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45954.633579398149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45954.633579398149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45954.633579398149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45954.633579398149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45954.633579398149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45954.633579398149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45954.633579398149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45954.633579398149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45954.633579398149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45954.633579398149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45954.633579398149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45954.633579398149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45954.633579398149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45954.633579398149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45954.633579398149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45954.633579398149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45954.633579398149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45954.633579398149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45954.633579398149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45954.633579398149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45954.633579398149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45954.633579398149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45954.633579398149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45954.633579398149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45954.633579398149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45954.633579398149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45954.633579398149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45954.633579398149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45954.633579398149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45954.633579398149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45954.633579398149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45954.633579398149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45954.633579398149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45954.633579398149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45954.633579398149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45954.633579398149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45954.633579398149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45954.633579398149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45954.633579398149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45954.633579398149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45954.633579398149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45954.633579398149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45954.633579398149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45954.633579398149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45954.633579398149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45954.633579398149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45954.633579398149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45954.633579398149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45954.633579398149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45954.633579398149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45954.633579398149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45954.633579398149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45954.633579398149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8"/>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251.15286180555267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0.99885717592405854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0.81344050925690681</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2.9748379631200805E-2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c r="F6" s="124">
        <v>45954.623229166667</v>
      </c>
      <c r="G6" s="125">
        <f ca="1">IFERROR(NOW()-F6,"")</f>
        <v>1.0350231481424998E-2</v>
      </c>
      <c r="H6" s="124">
        <v>45954.623229166667</v>
      </c>
      <c r="I6" s="120" t="str">
        <f>IFERROR(VLOOKUP(D6,DB!A:F,6,0),"")</f>
        <v>SCECO</v>
      </c>
      <c r="J6" s="120" t="str">
        <f>IFERROR(VLOOKUP(D6,DB!A:G,7,0),"")</f>
        <v>Dead</v>
      </c>
      <c r="K6" s="126"/>
      <c r="L6" s="122" t="str">
        <f>IFERROR(VLOOKUP(D6,DB!A:I,9,0),"")</f>
        <v>Latis</v>
      </c>
    </row>
    <row r="7" spans="1:16" ht="15" customHeight="1">
      <c r="A7" s="120"/>
      <c r="B7" s="120" t="str">
        <f>IFERROR(VLOOKUP(D8,DB!A:K,11,0),"")</f>
        <v/>
      </c>
      <c r="C7" s="121"/>
      <c r="D7"/>
      <c r="E7" s="123"/>
      <c r="F7" s="124"/>
      <c r="G7" s="125">
        <f ca="1">IFERROR(NOW()-F7,"")</f>
        <v>45954.633579398149</v>
      </c>
      <c r="H7" s="124"/>
      <c r="I7" s="120" t="str">
        <f>IFERROR(VLOOKUP(D8,DB!A:F,6,0),"")</f>
        <v/>
      </c>
      <c r="J7" s="120" t="str">
        <f>IFERROR(VLOOKUP(D8,DB!A:G,7,0),"")</f>
        <v/>
      </c>
      <c r="K7" s="126"/>
      <c r="L7" s="122" t="str">
        <f>IFERROR(VLOOKUP(D8,DB!A:I,9,0),"")</f>
        <v/>
      </c>
    </row>
    <row r="8" spans="1:16" ht="15" customHeight="1">
      <c r="A8" s="120"/>
      <c r="B8" s="120" t="str">
        <f>IFERROR(VLOOKUP(#REF!,DB!A:K,11,0),"")</f>
        <v/>
      </c>
      <c r="C8" s="121"/>
      <c r="D8" s="122"/>
      <c r="E8" s="123"/>
      <c r="F8" s="124"/>
      <c r="G8" s="125">
        <f ca="1">IFERROR(NOW()-F8,"")</f>
        <v>45954.633579398149</v>
      </c>
      <c r="H8" s="124"/>
      <c r="I8" s="120" t="str">
        <f>IFERROR(VLOOKUP(#REF!,DB!A:F,6,0),"")</f>
        <v/>
      </c>
      <c r="J8" s="120" t="str">
        <f>IFERROR(VLOOKUP(#REF!,DB!A:G,7,0),"")</f>
        <v/>
      </c>
      <c r="K8" s="126"/>
      <c r="L8" s="122" t="str">
        <f>IFERROR(VLOOKUP(#REF!,DB!A:I,9,0),"")</f>
        <v/>
      </c>
    </row>
    <row r="9" spans="1:16" ht="15" customHeight="1">
      <c r="A9" s="120"/>
      <c r="B9" s="120" t="str">
        <f>IFERROR(VLOOKUP(D9,DB!A:K,11,0),"")</f>
        <v/>
      </c>
      <c r="C9" s="121"/>
      <c r="D9" s="122"/>
      <c r="E9" s="123"/>
      <c r="F9" s="124"/>
      <c r="G9" s="125">
        <f ca="1">IFERROR(NOW()-F9,"")</f>
        <v>45954.633579398149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45954.633579398149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45954.633579398149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45954.633579398149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45954.633579398149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45954.633579398149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45954.633579398149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45954.633579398149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45954.633579398149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45954.633579398149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45954.633579398149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45954.633579398149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45954.633579398149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45954.633579398149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2"/>
      <c r="E23" s="123"/>
      <c r="F23" s="124"/>
      <c r="G23" s="125">
        <f ca="1">IFERROR(NOW()-F23,"")</f>
        <v>45954.633579398149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45954.633579398149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45954.633579398149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45954.633579398149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45954.633579398149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45954.633579398149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45954.633579398149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45954.633579398149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45954.633579398149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45954.633579398149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45954.633579398149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45954.633579398149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45954.633579398149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45954.633579398149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45954.633579398149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45954.633579398149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45954.633579398149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45954.633579398149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45954.633579398149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45954.633579398149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45954.633579398149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45954.633579398149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45954.633579398149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45954.633579398149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45954.633579398149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45954.633579398149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45954.633579398149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45954.633579398149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45954.633579398149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45954.633579398149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45954.633579398149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45954.633579398149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45954.633579398149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45954.633579398149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45954.633579398149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45954.633579398149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45954.633579398149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45954.633579398149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45954.633579398149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45954.633579398149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45954.633579398149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45954.633579398149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45954.633579398149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45954.633579398149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45954.633579398149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45954.633579398149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45954.633579398149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45954.633579398149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45954.633579398149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45954.633579398149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45954.633579398149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45954.633579398149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45954.633579398149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45954.633579398149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45954.633579398149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45954.633579398149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45954.633579398149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45954.633579398149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45954.633579398149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45954.633579398149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45954.633579398149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45954.633579398149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45954.633579398149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45954.633579398149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45954.633579398149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45954.633579398149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45954.633579398149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45954.633579398149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45954.633579398149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45954.633579398149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45954.633579398149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45954.633579398149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45954.633579398149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45954.633579398149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45954.633579398149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45954.633579398149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45954.633579398149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45954.633579398149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45954.633579398149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45954.633579398149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45954.633579398149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45954.633579398149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45954.633579398149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45954.633579398149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45954.633579398149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45954.633579398149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45954.633579398149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45954.633579398149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45954.633579398149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45954.633579398149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45954.633579398149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45954.633579398149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45954.633579398149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45954.633579398149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45954.633579398149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45954.633579398149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45954.633579398149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45954.633579398149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45954.633579398149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45954.633579398149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45954.633579398149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45954.633579398149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45954.633579398149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45954.633579398149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45954.633579398149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45954.633579398149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45954.633579398149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45954.633579398149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45954.633579398149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45954.633579398149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45954.633579398149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45954.633579398149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45954.633579398149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45954.633579398149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45954.633579398149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45954.633579398149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45954.633579398149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45954.633579398149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45954.633579398149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45954.633579398149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45954.633579398149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45954.633579398149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45954.633579398149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45954.633579398149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45954.633579398149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45954.633579398149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45954.633579398149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45954.633579398149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45954.633579398149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45954.633579398149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45954.633579398149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45954.633579398149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45954.633579398149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45954.633579398149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45954.633579398149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45954.633579398149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45954.633579398149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45954.633579398149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45954.633579398149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45954.633579398149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45954.633579398149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45954.633579398149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45954.633579398149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45954.633579398149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45954.633579398149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45954.633579398149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45954.633579398149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45954.633579398149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45954.633579398149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45954.633579398149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45954.633579398149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45954.633579398149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45954.633579398149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45954.633579398149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45954.633579398149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45954.633579398149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45954.633579398149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45954.633579398149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45954.633579398149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45954.633579398149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45954.633579398149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45954.633579398149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45954.633579398149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45954.633579398149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45954.633579398149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45954.633579398149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45954.633579398149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45954.633579398149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45954.633579398149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45954.633579398149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45954.633579398149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45954.633579398149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45954.633579398149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45954.633579398149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45954.633579398149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45954.633579398149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45954.633579398149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45954.633579398149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45954.633579398149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45954.633579398149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45954.633579398149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45954.633579398149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45954.633579398149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45954.633579398149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45954.633579398149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45954.633579398149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45954.633579398149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45954.633579398149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45954.633579398149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45954.633579398149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45954.633579398149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45954.633579398149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45954.633579398149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45954.633579398149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45954.633579398149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45954.633579398149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45954.633579398149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45954.633579398149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45954.633579398149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45954.633579398149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45954.633579398149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45954.633579398149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45954.633579398149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45954.633579398149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45954.633579398149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45954.633579398149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45954.633579398149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45954.633579398149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45954.633579398149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45954.633579398149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45954.633579398149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45954.633579398149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45954.633579398149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45954.633579398149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45954.633579398149</v>
      </c>
      <c r="H237" s="124"/>
      <c r="I237" s="120" t="str">
        <f>IFERROR(VLOOKUP(D237,DB!A:F,6,0),"")</f>
        <v/>
      </c>
      <c r="J237" s="120" t="str">
        <f>IFERROR(VLOOKUP(D237,DB!A:G,7,0),"")</f>
        <v/>
      </c>
      <c r="K237" s="126"/>
      <c r="L237" s="122" t="str">
        <f>IFERROR(VLOOKUP(D237,DB!A:I,9,0),"")</f>
        <v/>
      </c>
    </row>
    <row r="238" spans="1:12" ht="15" customHeight="1">
      <c r="A238" s="127"/>
      <c r="B238" s="127" t="str">
        <f>IFERROR(VLOOKUP(D238,DB!A:K,11,0),"")</f>
        <v/>
      </c>
      <c r="C238" s="128"/>
      <c r="D238" s="129"/>
      <c r="E238" s="130"/>
      <c r="F238" s="131"/>
      <c r="G238" s="132">
        <f ca="1">IFERROR(NOW()-F238,"")</f>
        <v>45954.633579398149</v>
      </c>
      <c r="H238" s="131"/>
      <c r="I238" s="127" t="str">
        <f>IFERROR(VLOOKUP(D238,DB!A:F,6,0),"")</f>
        <v/>
      </c>
      <c r="J238" s="127" t="str">
        <f>IFERROR(VLOOKUP(D238,DB!A:G,7,0),"")</f>
        <v/>
      </c>
      <c r="K238" s="133"/>
      <c r="L238" s="129" t="str">
        <f>IFERROR(VLOOKUP(D238,DB!A:I,9,0),"")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62.801519212960557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28.444702083332231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5.9724682870364632</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0.18393807870597811</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45954.63357928241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45954.63357928241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45954.63357928241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45954.633579398149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45954.633579398149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45954.633579398149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45954.633579398149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45954.633579398149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45954.633579398149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45954.633579398149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45954.633579398149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45954.633579398149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45954.633579398149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45954.633579398149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45954.633579398149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45954.633579398149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45954.633579398149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45954.633579398149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45954.633579398149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45954.633579398149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45954.633579398149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45954.633579398149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45954.633579398149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45954.633579398149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45954.633579398149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45954.633579398149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45954.633579398149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45954.633579398149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45954.633579398149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45954.633579398149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45954.633579398149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45954.633579398149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45954.633579398149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45954.633579398149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45954.633579398149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45954.633579398149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45954.633579398149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45954.633579398149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45954.633579398149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45954.633579398149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45954.633579398149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45954.633579398149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45954.633579398149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45954.633579398149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45954.633579398149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45954.633579398149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45954.633579398149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45954.633579398149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45954.633579398149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45954.633579398149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45954.633579398149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45954.633579398149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45954.633579398149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45954.633579398149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45954.633579398149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45954.633579398149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45954.633579398149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45954.633579398149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45954.633579398149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45954.633579398149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45954.633579398149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45954.633579398149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45954.633579398149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45954.633579398149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45954.633579398149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45954.633579398149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45954.633579398149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45954.633579398149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45954.633579398149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45954.633579398149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45954.633579398149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45954.633579398149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45954.633579398149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45954.633579398149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45954.633579398149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45954.633579398149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45954.633579398149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45954.633579398149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45954.633579398149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45954.633579398149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45954.633579398149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45954.633579398149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45954.633579398149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45954.633579398149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45954.633579398149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45954.633579398149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45954.633579398149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45954.633579398149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45954.633579398149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45954.633579398149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45954.633579398149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45954.633579398149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45954.633579398149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45954.633579398149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45954.633579398149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45954.633579398149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45954.633579398149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45954.633579398149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45954.633579398149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45954.633579398149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45954.633579398149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45954.633579398149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45954.633579398149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45954.633579398149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45954.633579398149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45954.633579398149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45954.633579398149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45954.633579398149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45954.633579398149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45954.633579398149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45954.633579398149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45954.633579398149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45954.633579398149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45954.633579398149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45954.633579398149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45954.633579398149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45954.633579398149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45954.633579398149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45954.633579398149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45954.633579398149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45954.633579398149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45954.633579398149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45954.633579398149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45954.633579398149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45954.633579398149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45954.633579398149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45954.633579398149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45954.633579398149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45954.633579398149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45954.633579398149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45954.633579398149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45954.633579398149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45954.633579398149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45954.633579398149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45954.633579398149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45954.633579398149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45954.633579398149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45954.633579398149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45954.633579398149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45954.633579398149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45954.633579398149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45954.633579398149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45954.633579398149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45954.633579398149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45954.633579398149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45954.633579398149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45954.633579398149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45954.633579398149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45954.633579398149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45954.633579398149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45954.633579398149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45954.633579398149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45954.633579398149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45954.633579398149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45954.633579398149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45954.633579398149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45954.633579398149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45954.633579398149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45954.633579398149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45954.633579398149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45954.633579398149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45954.633579398149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45954.633579398149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45954.633579398149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45954.633579398149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45954.633579398149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45954.633579398149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45954.633579398149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45954.633579398149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45954.633579398149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45954.633579398149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45954.633579398149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45954.633579398149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45954.633579398149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45954.633579398149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45954.633579398149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45954.633579398149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45954.633579398149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45954.633579398149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45954.633579398149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45954.633579398149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45954.633579398149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45954.633579398149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45954.633579398149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45954.633579398149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45954.633579398149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45954.633579398149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45954.633579398149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45954.633579398149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45954.633579398149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45954.633579398149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45954.633579398149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45954.633579398149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45954.633579398149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45954.633579398149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45954.633579398149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45954.633579398149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45954.633579398149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45954.633579398149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45954.633579398149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45954.633579398149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45954.633579398149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45954.633579398149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45954.633579398149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45954.633579398149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45954.633579398149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45954.633579398149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45954.633579398149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45954.633579398149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45954.633579398149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45954.633579398149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45954.633579398149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45954.633579398149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45954.633579398149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45954.633579398149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45954.633579398149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45954.633579398149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45954.633579398149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45954.633579398149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45954.633579398149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45954.633579398149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45954.633579398149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45954.633579398149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45954.633579398149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45954.633579398149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45954.633579398149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45954.633579398149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45954.633579398149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45954.633579398149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45954.633579398149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45954.633579398149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45954.633579398149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45954.633579398149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45954.633579398149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45954.633579398149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45954.633579398149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45954.633579398149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45954.633579398149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45954.633579398149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45954.633579398149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45954.633579398149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45954.633579398149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45954.633579398149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45954.633579398149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45954.633579398149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45954.633579398149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45954.633579398149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45954.633579398149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45954.633579398149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45954.633579398149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45954.633579398149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45954.633579398149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45954.633579398149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45954.633579398149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45954.633579398149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45954.633579398149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45954.633579398149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45954.633579398149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45954.633579398149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45954.633579398149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45954.633579398149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45954.633579398149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45954.633579398149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45954.633579398149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45954.633579398149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45954.633579398149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45954.633579398149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45954.633579398149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45954.633579398149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45954.633579398149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45954.633579398149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45954.633579398149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45954.633579398149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45954.633579398149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45954.633579398149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45954.633579398149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45954.633579398149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45954.633579398149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45954.633579398149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45954.633579398149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45954.633579398149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45954.633579398149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45954.633579398149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45954.633579398149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45954.633579398149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45954.633579398149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45954.633579398149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45954.633579398149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45954.633579398149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45954.633579398149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45954.633579398149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45954.633579398149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45954.633579398149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45954.633579398149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45954.633579398149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45954.633579398149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45954.633579398149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45954.633579398149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45954.633579398149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45954.633579398149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45954.633579398149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45954.633579398149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45954.633579398149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45954.633579398149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45954.633579398149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45954.633579398149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45954.633579398149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45954.633579398149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45954.633579398149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45954.633579398149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45954.633579398149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45954.633579398149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45954.633579398149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45954.633579398149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45954.633579398149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45954.633579398149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45954.633579398149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45954.633579398149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45954.633579398149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45954.633579398149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45954.633579398149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45954.633579398149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45954.633579398149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45954.633579398149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45954.633579398149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45954.633579398149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45954.633579398149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45954.633579398149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45954.633579398149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45954.633579398149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45954.633579398149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45954.633579398149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45954.633579398149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45954.633579398149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45954.633579398149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45954.633579398149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45954.633579398149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45954.633579398149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45954.633579398149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45954.633579398149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45954.633579398149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45954.633579398149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45954.633579398149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45954.633579398149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45954.633579398149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45954.633579398149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45954.633579398149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45954.633579398149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45954.633579398149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45954.633579398149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45954.633579398149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45954.633579398149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45954.633579398149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45954.633579398149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45954.633579398149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45954.633579398149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45954.633579398149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45954.633579398149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45954.633579398149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45954.633579398149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45954.633579398149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45954.633579398149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45954.633579398149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45954.633579398149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45954.633579398149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45954.633579398149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45954.633579398149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45954.633579398149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45954.633579398149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45954.633579398149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45954.633579398149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45954.633579398149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45954.633579398149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45954.633579398149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45954.633579398149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45954.633579398149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45954.633579398149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45954.633579398149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45954.633579398149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45954.633579398149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45954.633579398149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45954.633579398149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45954.633579398149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45954.633579398149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45954.633579398149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45954.633579398149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45954.633579398149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45954.633579398149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45954.633579398149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45954.633579398149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45954.633579398149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45954.633579398149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45954.633579398149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45954.633579398149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45954.633579398149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45954.633579398149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45954.633579398149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45954.633579398149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45954.633579398149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45954.633579398149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45954.633579398149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45954.633579398149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45954.633579398149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45954.633579398149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45954.633579398149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45954.633579398149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45954.633579398149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45954.633579398149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45954.633579398149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45954.633579398149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45954.633579398149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45954.633579398149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45954.633579398149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45954.633579398149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45954.633579398149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45954.633579398149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45954.633579398149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45954.633579398149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45954.633579398149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45954.633579398149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45954.633579398149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45954.633579398149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45954.633579398149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45954.633579398149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45954.633579398149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45954.633579398149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45954.633579398149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45954.633579398149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45954.633579398149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45954.633579398149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45954.633579398149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45954.633579398149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45954.633579398149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45954.633579398149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45954.633579398149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45954.633579398149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45954.633579398149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45954.633579398149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45954.633579398149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45954.633579398149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45954.633579398149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45954.633579398149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45954.633579398149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45954.633579398149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45954.633579398149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45954.633579398149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45954.633579398149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45954.633579398149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45954.633579398149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45954.633579398149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45954.633579398149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45954.633579398149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45954.633579398149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45954.633579398149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45954.633579398149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45954.633579398149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45954.633579398149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45954.633579398149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45954.633579398149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45954.633579398149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45954.633579398149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45954.633579398149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45954.633579398149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45954.633579398149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45954.633579398149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45954.633579398149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45954.633579398149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45954.633579398149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45954.633579398149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45954.633579398149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45954.633579398149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45954.633579398149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45954.633579398149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45954.633579398149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45954.633579398149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1</v>
      </c>
      <c r="D2" s="104" t="s">
        <v>33359</v>
      </c>
      <c r="E2" s="107" t="s">
        <v>38998</v>
      </c>
      <c r="F2" s="108">
        <v>45954.610289351855</v>
      </c>
      <c r="G2" s="77">
        <f ca="1">IFERROR(NOW()-F2,"-")</f>
        <v>2.3289930555620231E-2</v>
      </c>
      <c r="H2" s="108">
        <v>45954.604594907411</v>
      </c>
      <c r="I2" s="104" t="str">
        <f>IFERROR(VLOOKUP(D2,DB!A:F,6,0),"")</f>
        <v>Generator-SG</v>
      </c>
      <c r="J2" s="103" t="str">
        <f>IFERROR(VLOOKUP(D2,DB!A:G,7,0),"")</f>
        <v>Vandalized</v>
      </c>
      <c r="K2" s="109" t="s">
        <v>39107</v>
      </c>
      <c r="L2" s="110" t="str">
        <f>IFERROR(VLOOKUP(D2,DB!A:I,9,0),"")</f>
        <v>Latis</v>
      </c>
    </row>
    <row r="3" spans="1:16383" ht="31.5" customHeight="1">
      <c r="A3" s="105"/>
      <c r="B3" s="104" t="str">
        <f>IFERROR(VLOOKUP(D3,DB!A:K,11,0),"")</f>
        <v/>
      </c>
      <c r="C3" s="106"/>
      <c r="D3"/>
      <c r="E3" s="107"/>
      <c r="F3" s="108"/>
      <c r="G3" s="77">
        <f ca="1">IFERROR(NOW()-F3,"-")</f>
        <v>45954.63357928241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45954.63357928241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45954.63357928241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45954.63357928241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45954.63357928241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45954.63357928241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45954.63357928241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45954.63357928241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45954.63357928241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45954.63357928241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45954.63357928241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45954.63357928241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45954.63357928241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45954.63357928241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45954.63357928241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45954.63357928241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45954.63357928241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45954.63357928241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45954.63357928241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45954.63357928241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45954.63357928241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45954.63357928241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45954.63357928241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45954.63357928241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45954.63357928241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45954.63357928241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45954.63357928241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45954.63357928241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45954.63357928241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45954.63357928241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45954.63357928241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45954.63357928241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45954.63357928241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45954.63357928241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45954.63357928241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45954.63357928241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45954.63357928241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45954.63357928241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45954.63357928241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45954.63357928241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45954.63357928241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45954.63357928241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45954.63357928241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45954.63357928241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45954.63357928241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45954.63357928241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45954.63357928241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45954.63357928241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45954.63357928241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45954.63357928241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45954.63357928241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45954.63357928241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45954.63357928241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45954.63357928241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45954.63357928241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45954.63357928241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45954.63357928241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45954.63357928241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45954.63357928241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45954.63357928241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45954.63357928241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45954.63357928241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45954.63357928241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45954.63357928241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45954.63357928241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45954.63357928241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45954.63357928241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45954.63357928241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45954.63357928241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45954.63357928241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45954.63357928241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45954.63357928241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45954.63357928241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45954.63357928241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45954.63357928241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45954.63357928241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45954.63357928241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45954.63357928241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45954.63357928241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45954.63357928241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45954.63357928241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45954.63357928241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45954.63357928241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45954.63357928241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45954.63357928241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45954.63357928241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45954.63357928241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45954.63357928241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45954.63357928241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45954.63357928241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45954.63357928241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45954.63357928241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45954.63357928241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45954.63357928241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45954.63357928241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45954.63357928241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45954.63357928241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45954.63357928241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45954.63357928241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45954.63357928241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45954.63357928241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45954.63357928241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45954.63357928241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45954.63357928241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45954.63357928241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45954.63357928241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45954.63357928241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45954.63357928241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45954.63357928241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45954.63357928241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45954.63357928241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45954.63357928241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45954.63357928241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45954.63357928241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45954.63357928241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45954.63357928241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45954.63357928241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45954.63357928241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45954.63357928241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45954.63357928241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45954.63357928241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45954.63357928241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45954.63357928241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45954.63357928241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45954.63357928241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45954.63357928241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45954.63357928241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45954.63357928241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45954.63357928241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45954.63357928241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45954.63357928241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45954.63357928241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45954.63357928241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45954.63357928241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45954.63357928241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45954.63357928241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45954.63357928241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45954.63357928241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45954.63357928241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45954.63357928241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45954.63357928241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45954.63357928241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45954.63357928241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45954.63357928241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45954.63357928241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45954.63357928241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2025-10-24T12:14:28Z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