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202" documentId="120_S{2AC9BD13-BADA-5192-A53E-5A8FF88502F6}" xr6:coauthVersionLast="47" xr6:coauthVersionMax="47" xr10:uidLastSave="{0B4DEB45-C8EC-499C-9A6B-781738D9430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9" i="5" l="1"/>
  <c r="J9" i="5"/>
  <c r="I9" i="5"/>
  <c r="G9" i="5"/>
  <c r="B9" i="5"/>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<sst xmlns="http://schemas.openxmlformats.org/spreadsheetml/2006/main" count="181557" uniqueCount="39155">
  <si>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</si>
  <si>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</si>
  <si>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</si>
  <si>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</si>
  <si>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</si>
  <si>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</si>
  <si>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</si>
  <si>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</si>
  <si>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</si>
  <si>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</si>
  <si>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</si>
  <si>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</si>
  <si>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</si>
  <si>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</si>
  <si>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</si>
  <si>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</si>
  <si>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</si>
  <si>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</si>
  <si>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</si>
  <si>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</si>
  <si>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</si>
  <si>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</si>
  <si>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</si>
  <si>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</si>
  <si>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</si>
  <si>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</si>
  <si>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</si>
  <si>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</si>
  <si>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</si>
  <si>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</si>
  <si>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</si>
  <si>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</si>
  <si>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</si>
  <si>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</si>
  <si>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</si>
  <si>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</si>
  <si>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</si>
  <si>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</si>
  <si>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</si>
  <si>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</si>
  <si>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</si>
  <si>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</si>
  <si>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</si>
  <si>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</si>
  <si>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</si>
  <si>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</si>
  <si>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</si>
  <si>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</si>
  <si>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</si>
  <si>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</si>
  <si>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</si>
  <si>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</si>
  <si>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</si>
  <si>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</si>
  <si>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</si>
  <si>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</si>
  <si>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</si>
  <si>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</si>
  <si>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</si>
  <si>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</si>
  <si>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</si>
  <si>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</si>
  <si>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</si>
  <si>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</si>
  <si>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</si>
  <si>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</si>
  <si>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</si>
  <si>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</si>
  <si>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</si>
  <si>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</si>
  <si>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</si>
  <si>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</si>
  <si>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</si>
  <si>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</si>
  <si>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</si>
  <si>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</si>
  <si>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</si>
  <si>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</si>
  <si>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</si>
  <si>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</si>
  <si>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</si>
  <si>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</si>
  <si>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</si>
  <si>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</si>
  <si>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</si>
  <si>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</si>
  <si>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</si>
  <si>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</si>
  <si>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</si>
  <si>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</si>
  <si>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</si>
  <si>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</si>
  <si>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</si>
  <si>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</si>
  <si>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</si>
  <si>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</si>
  <si>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</si>
  <si>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</si>
  <si>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</si>
  <si>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</si>
  <si>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</si>
  <si>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</si>
  <si>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</si>
  <si>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</si>
  <si>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</si>
  <si>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</si>
  <si>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</si>
  <si>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</si>
  <si>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</si>
  <si>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</si>
  <si>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</si>
  <si>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</si>
  <si>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</si>
  <si>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</si>
  <si>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</si>
  <si>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</si>
  <si>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</si>
  <si>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</si>
  <si>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</si>
  <si>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</si>
  <si>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</si>
  <si>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</si>
  <si>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</si>
  <si>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</si>
  <si>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</si>
  <si>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</si>
  <si>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</si>
  <si>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</si>
  <si>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</si>
  <si>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</si>
  <si>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</si>
  <si>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</si>
  <si>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</si>
  <si>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</si>
  <si>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</si>
  <si>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</si>
  <si>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</si>
  <si>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</si>
  <si>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</si>
  <si>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</si>
  <si>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</si>
  <si>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</si>
  <si>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</si>
  <si>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</si>
  <si>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</si>
  <si>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</si>
  <si>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</si>
  <si>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</si>
  <si>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</si>
  <si>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</si>
  <si>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</si>
  <si>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</si>
  <si>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</si>
  <si>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</si>
  <si>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</si>
  <si>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</si>
  <si>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</si>
  <si>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</si>
  <si>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</si>
  <si>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</si>
  <si>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</si>
  <si>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</si>
  <si>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</si>
  <si>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</si>
  <si>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</si>
  <si>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</si>
  <si>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</si>
  <si>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</si>
  <si>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</si>
  <si>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</si>
  <si>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</si>
  <si>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</si>
  <si>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</si>
  <si>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</si>
  <si>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</si>
  <si>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</si>
  <si>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</si>
  <si>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</si>
  <si>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</si>
  <si>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</si>
  <si>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</si>
  <si>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</si>
  <si>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</si>
  <si>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</si>
  <si>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</si>
  <si>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</si>
  <si>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</si>
  <si>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</si>
  <si>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</si>
  <si>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</si>
  <si>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</si>
  <si>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</si>
  <si>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</si>
  <si>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</si>
  <si>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</si>
  <si>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</si>
  <si>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</si>
  <si>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</si>
  <si>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</si>
  <si>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</si>
  <si>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</si>
  <si>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</si>
  <si>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</si>
  <si>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</si>
  <si>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</si>
  <si>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</si>
  <si>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</si>
  <si>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</si>
  <si>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</si>
  <si>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</si>
  <si>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</si>
  <si>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</si>
  <si>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</si>
  <si>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</si>
  <si>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</si>
  <si>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</si>
  <si>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</si>
  <si>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</si>
  <si>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</si>
  <si>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</si>
  <si>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</si>
  <si>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</si>
  <si>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</si>
  <si>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</si>
  <si>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</si>
  <si>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</si>
  <si>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</si>
  <si>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</si>
  <si>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</si>
  <si>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</si>
  <si>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</si>
  <si>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</si>
  <si>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</si>
  <si>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</si>
  <si>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</si>
  <si>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</si>
  <si>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</si>
  <si>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</si>
  <si>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</si>
  <si>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</si>
  <si>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</si>
  <si>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</si>
  <si>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</si>
  <si>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</si>
  <si>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</si>
  <si>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</si>
  <si>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</si>
  <si>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</si>
  <si>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</si>
  <si>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</si>
  <si>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</si>
  <si>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</si>
  <si>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</si>
  <si>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</si>
  <si>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</si>
  <si>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</si>
  <si>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</si>
  <si>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</si>
  <si>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</si>
  <si>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</si>
  <si>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</si>
  <si>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</si>
  <si>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</si>
  <si>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</si>
  <si>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</si>
  <si>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</si>
  <si>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</si>
  <si>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</si>
  <si>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</si>
  <si>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</si>
  <si>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</si>
  <si>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</si>
  <si>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</si>
  <si>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</si>
  <si>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</si>
  <si>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</si>
  <si>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</si>
  <si>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</si>
  <si>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</si>
  <si>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</si>
  <si>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</si>
  <si>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</si>
  <si>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</si>
  <si>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</si>
  <si>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</si>
  <si>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</si>
  <si>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</si>
  <si>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</si>
  <si>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</si>
  <si>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</si>
  <si>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</si>
  <si>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</si>
  <si>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</si>
  <si>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</si>
  <si>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</si>
  <si>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</si>
  <si>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</si>
  <si>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</si>
  <si>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</si>
  <si>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</si>
  <si>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</si>
  <si>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</si>
  <si>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</si>
  <si>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</si>
  <si>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</si>
  <si>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</si>
  <si>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</si>
  <si>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</si>
  <si>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</si>
  <si>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</si>
  <si>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</si>
  <si>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</si>
  <si>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</si>
  <si>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</si>
  <si>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</si>
  <si>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</si>
  <si>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</si>
  <si>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</si>
  <si>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</si>
  <si>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</si>
  <si>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</si>
  <si>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</si>
  <si>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</si>
  <si>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</si>
  <si>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</si>
  <si>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</si>
  <si>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</si>
  <si>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</si>
  <si>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</si>
  <si>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</si>
  <si>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</si>
  <si>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</si>
  <si>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</si>
  <si>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</si>
  <si>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</si>
  <si>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</si>
  <si>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</si>
  <si>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</si>
  <si>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</si>
  <si>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</si>
  <si>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</si>
  <si>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</si>
  <si>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</si>
  <si>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</si>
  <si>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</si>
  <si>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</si>
  <si>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</si>
  <si>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</si>
  <si>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</si>
  <si>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</si>
  <si>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</si>
  <si>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</si>
  <si>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</si>
  <si>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</si>
  <si>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</si>
  <si>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</si>
  <si>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</si>
  <si>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</si>
  <si>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</si>
  <si>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</si>
  <si>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</si>
  <si>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</si>
  <si>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</si>
  <si>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</si>
  <si>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</si>
  <si>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</si>
  <si>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</si>
  <si>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</si>
  <si>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</si>
  <si>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</si>
  <si>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</si>
  <si>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</si>
  <si>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</si>
  <si>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</si>
  <si>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</si>
  <si>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</si>
  <si>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</si>
  <si>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</si>
  <si>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</si>
  <si>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</si>
  <si>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</si>
  <si>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</si>
  <si>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</si>
  <si>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</si>
  <si>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</si>
  <si>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</si>
  <si>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</si>
  <si>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</si>
  <si>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</si>
  <si>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</si>
  <si>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</si>
  <si>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</si>
  <si>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</si>
  <si>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</si>
  <si>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</si>
  <si>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</si>
  <si>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</si>
  <si>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</si>
  <si>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</si>
  <si>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</si>
  <si>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</si>
  <si>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</si>
  <si>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</si>
  <si>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</si>
  <si>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</si>
  <si>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</si>
  <si>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</si>
  <si>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</si>
  <si>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</si>
  <si>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</si>
  <si>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</si>
  <si>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</si>
  <si>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</si>
  <si>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</si>
  <si>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</si>
  <si>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</si>
  <si>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</si>
  <si>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</si>
  <si>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</si>
  <si>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</si>
  <si>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</si>
  <si>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</si>
  <si>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</si>
  <si>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</si>
  <si>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</si>
  <si>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</si>
  <si>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</si>
  <si>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</si>
  <si>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</si>
  <si>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</si>
  <si>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</si>
  <si>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</si>
  <si>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</si>
  <si>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</si>
  <si>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</si>
  <si>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</si>
  <si>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</si>
  <si>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</si>
  <si>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</si>
  <si>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</si>
  <si>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</si>
  <si>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</si>
  <si>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</si>
  <si>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</si>
  <si>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</si>
  <si>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</si>
  <si>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</si>
  <si>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</si>
  <si>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</si>
  <si>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</si>
  <si>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</si>
  <si>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</si>
  <si>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</si>
  <si>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</si>
  <si>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</si>
  <si>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</si>
  <si>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</si>
  <si>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</si>
  <si>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</si>
  <si>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</si>
  <si>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</si>
  <si>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</si>
  <si>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</si>
  <si>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</si>
  <si>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</si>
  <si>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</si>
  <si>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</si>
  <si>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</si>
  <si>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</si>
  <si>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</si>
  <si>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</si>
  <si>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</si>
  <si>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</si>
  <si>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</si>
  <si>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</si>
  <si>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</si>
  <si>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</si>
  <si>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</si>
  <si>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</si>
  <si>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</si>
  <si>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</si>
  <si>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</si>
  <si>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</si>
  <si>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</si>
  <si>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</si>
  <si>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</si>
  <si>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</si>
  <si>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</si>
  <si>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</si>
  <si>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</si>
  <si>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</si>
  <si>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</si>
  <si>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</si>
  <si>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</si>
  <si>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</si>
  <si>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</si>
  <si>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</si>
  <si>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</si>
  <si>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</si>
  <si>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</si>
  <si>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</si>
  <si>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</si>
  <si>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</si>
  <si>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</si>
  <si>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</si>
  <si>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</si>
  <si>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</si>
  <si>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</si>
  <si>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</si>
  <si>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</si>
  <si>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</si>
  <si>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</si>
  <si>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</si>
  <si>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</si>
  <si>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</si>
  <si>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</si>
  <si>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</si>
  <si>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</si>
  <si>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</si>
  <si>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</si>
  <si>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</si>
  <si>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</si>
  <si>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</si>
  <si>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</si>
  <si>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</si>
  <si>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</si>
  <si>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</si>
  <si>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</si>
  <si>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</si>
  <si>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</si>
  <si>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</si>
  <si>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</si>
  <si>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</si>
  <si>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</si>
  <si>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</si>
  <si>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</si>
  <si>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</si>
  <si>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</si>
  <si>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</si>
  <si>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</si>
  <si>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</si>
  <si>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</si>
  <si>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</si>
  <si>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</si>
  <si>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</si>
  <si>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</si>
  <si>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</si>
  <si>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</si>
  <si>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</si>
  <si>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</si>
  <si>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</si>
  <si>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</si>
  <si>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</si>
  <si>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</si>
  <si>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</si>
  <si>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</si>
  <si>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</si>
  <si>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</si>
  <si>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</si>
  <si>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</si>
  <si>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</si>
  <si>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</si>
  <si>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</si>
  <si>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</si>
  <si>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</si>
  <si>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</si>
  <si>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</si>
  <si>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</si>
  <si>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</si>
  <si>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</si>
  <si>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</si>
  <si>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</si>
  <si>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</si>
  <si>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</si>
  <si>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</si>
  <si>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</si>
  <si>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</si>
  <si>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</si>
  <si>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</si>
  <si>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</si>
  <si>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</si>
  <si>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</si>
  <si>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</si>
  <si>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</si>
  <si>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</si>
  <si>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</si>
  <si>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</si>
  <si>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</si>
  <si>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</si>
  <si>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</si>
  <si>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</si>
  <si>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</si>
  <si>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</si>
  <si>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</si>
  <si>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</si>
  <si>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</si>
  <si>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</si>
  <si>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</si>
  <si>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</si>
  <si>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</si>
  <si>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</si>
  <si>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</si>
  <si>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</si>
  <si>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</si>
  <si>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</si>
  <si>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</si>
  <si>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</si>
  <si>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</si>
  <si>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</si>
  <si>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</si>
  <si>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</si>
  <si>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</si>
  <si>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</si>
  <si>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</si>
  <si>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</si>
  <si>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</si>
  <si>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</si>
  <si>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</si>
  <si>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</si>
  <si>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</si>
  <si>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</si>
  <si>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</si>
  <si>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</si>
  <si>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</si>
  <si>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</si>
  <si>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</si>
  <si>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</si>
  <si>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</si>
  <si>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</si>
  <si>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</si>
  <si>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</si>
  <si>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</si>
  <si>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</si>
  <si>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</si>
  <si>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</si>
  <si>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</si>
  <si>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</si>
  <si>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</si>
  <si>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</si>
  <si>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</si>
  <si>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</si>
  <si>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</si>
  <si>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</si>
  <si>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</si>
  <si>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</si>
  <si>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</si>
  <si>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</si>
  <si>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</si>
  <si>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</si>
  <si>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</si>
  <si>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</si>
  <si>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</si>
  <si>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</si>
  <si>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</si>
  <si>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</si>
  <si>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</si>
  <si>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</si>
  <si>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</si>
  <si>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</si>
  <si>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</si>
  <si>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</si>
  <si>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</si>
  <si>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</si>
  <si>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</si>
  <si>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</si>
  <si>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</si>
  <si>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</si>
  <si>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</si>
  <si>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</si>
  <si>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</si>
  <si>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</si>
  <si>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</si>
  <si>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</si>
  <si>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</si>
  <si>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</si>
  <si>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</si>
  <si>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</si>
  <si>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</si>
  <si>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</si>
  <si>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</si>
  <si>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</si>
  <si>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</si>
  <si>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</si>
  <si>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</si>
  <si>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</si>
  <si>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</si>
  <si>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</si>
  <si>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</si>
  <si>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</si>
  <si>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</si>
  <si>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</si>
  <si>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</si>
  <si>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</si>
  <si>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</si>
  <si>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</si>
  <si>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</si>
  <si>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</si>
  <si>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</si>
  <si>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</si>
  <si>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</si>
  <si>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</si>
  <si>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</si>
  <si>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</si>
  <si>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</si>
  <si>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</si>
  <si>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</si>
  <si>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</si>
  <si>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</si>
  <si>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</si>
  <si>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</si>
  <si>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</si>
  <si>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</si>
  <si>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</si>
  <si>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</si>
  <si>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</si>
  <si>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</si>
  <si>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</si>
  <si>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</si>
  <si>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</si>
  <si>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</si>
  <si>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</si>
  <si>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</si>
  <si>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</si>
  <si>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</si>
  <si>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</si>
  <si>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</si>
  <si>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</si>
  <si>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</si>
  <si>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</si>
  <si>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</si>
  <si>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</si>
  <si>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</si>
  <si>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</si>
  <si>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</si>
  <si>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</si>
  <si>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</si>
  <si>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</si>
  <si>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</si>
  <si>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</si>
  <si>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</si>
  <si>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</si>
  <si>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</si>
  <si>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</si>
  <si>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</si>
  <si>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</si>
  <si>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</si>
  <si>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</si>
  <si>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</si>
  <si>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</si>
  <si>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</si>
  <si>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</si>
  <si>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</si>
  <si>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</si>
  <si>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</si>
  <si>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</si>
  <si>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</si>
  <si>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</si>
  <si>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</si>
  <si>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</si>
  <si>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</si>
  <si>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</si>
  <si>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</si>
  <si>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</si>
  <si>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</si>
  <si>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</si>
  <si>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</si>
  <si>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</si>
  <si>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</si>
  <si>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</si>
  <si>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</si>
  <si>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</si>
  <si>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</si>
  <si>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</si>
  <si>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</si>
  <si>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</si>
  <si>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</si>
  <si>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</si>
  <si>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</si>
  <si>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</si>
  <si>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</si>
  <si>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</si>
  <si>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</si>
  <si>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</si>
  <si>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</si>
  <si>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</si>
  <si>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</si>
  <si>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</si>
  <si>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</si>
  <si>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</si>
  <si>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</si>
  <si>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</si>
  <si>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</si>
  <si>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</si>
  <si>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</si>
  <si>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</si>
  <si>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</si>
  <si>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</si>
  <si>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</si>
  <si>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</si>
  <si>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</si>
  <si>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</si>
  <si>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</si>
  <si>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</si>
  <si>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</si>
  <si>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</si>
  <si>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</si>
  <si>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</si>
  <si>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</si>
  <si>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</si>
  <si>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</si>
  <si>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</si>
  <si>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</si>
  <si>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</si>
  <si>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</si>
  <si>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</si>
  <si>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</si>
  <si>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</si>
  <si>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</si>
  <si>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</si>
  <si>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</si>
  <si>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</si>
  <si>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</si>
  <si>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</si>
  <si>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</si>
  <si>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</si>
  <si>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</si>
  <si>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</si>
  <si>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</si>
  <si>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</si>
  <si>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</si>
  <si>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</si>
  <si>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</si>
  <si>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</si>
  <si>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</si>
  <si>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</si>
  <si>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</si>
  <si>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</si>
  <si>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</si>
  <si>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</si>
  <si>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</si>
  <si>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</si>
  <si>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</si>
  <si>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</si>
  <si>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</si>
  <si>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</si>
  <si>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</si>
  <si>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</si>
  <si>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</si>
  <si>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</si>
  <si>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</si>
  <si>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</si>
  <si>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</si>
  <si>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</si>
  <si>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</si>
  <si>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</si>
  <si>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</si>
  <si>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</si>
  <si>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</si>
  <si>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</si>
  <si>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</si>
  <si>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</si>
  <si>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</si>
  <si>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</si>
  <si>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</si>
  <si>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</si>
  <si>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</si>
  <si>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</si>
  <si>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</si>
  <si>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</si>
  <si>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</si>
  <si>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</si>
  <si>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</si>
  <si>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</si>
  <si>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</si>
  <si>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</si>
  <si>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</si>
  <si>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</si>
  <si>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</si>
  <si>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</si>
  <si>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</si>
  <si>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</si>
  <si>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</si>
  <si>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</si>
  <si>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</si>
  <si>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</si>
  <si>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</si>
  <si>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</si>
  <si>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</si>
  <si>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</si>
  <si>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</si>
  <si>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</si>
  <si>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</si>
  <si>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</si>
  <si>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</si>
  <si>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</si>
  <si>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</si>
  <si>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</si>
  <si>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</si>
  <si>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</si>
  <si>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</si>
  <si>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</si>
  <si>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</si>
  <si>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</si>
  <si>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</si>
  <si>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</si>
  <si>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</si>
  <si>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</si>
  <si>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</si>
  <si>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</si>
  <si>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</si>
  <si>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</si>
  <si>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</si>
  <si>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</si>
  <si>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</si>
  <si>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</si>
  <si>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</si>
  <si>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</si>
  <si>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</si>
  <si>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</si>
  <si>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</si>
  <si>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</si>
  <si>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</si>
  <si>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</si>
  <si>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</si>
  <si>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</si>
  <si>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</si>
  <si>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</si>
  <si>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</si>
  <si>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</si>
  <si>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</si>
  <si>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</si>
  <si>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</si>
  <si>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</si>
  <si>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</si>
  <si>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</si>
  <si>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</si>
  <si>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</si>
  <si>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</si>
  <si>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</si>
  <si>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</si>
  <si>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</si>
  <si>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</si>
  <si>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</si>
  <si>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</si>
  <si>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</si>
  <si>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</si>
  <si>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</si>
  <si>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</si>
  <si>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</si>
  <si>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</si>
  <si>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</si>
  <si>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</si>
  <si>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</si>
  <si>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</si>
  <si>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</si>
  <si>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</si>
  <si>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</si>
  <si>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</si>
  <si>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</si>
  <si>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</si>
  <si>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</si>
  <si>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</si>
  <si>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</si>
  <si>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</si>
  <si>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</si>
  <si>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</si>
  <si>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</si>
  <si>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</si>
  <si>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</si>
  <si>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</si>
  <si>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</si>
  <si>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</si>
  <si>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</si>
  <si>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</si>
  <si>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</si>
  <si>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</si>
  <si>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</si>
  <si>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</si>
  <si>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</si>
  <si>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</si>
  <si>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</si>
  <si>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</si>
  <si>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</si>
  <si>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</si>
  <si>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</si>
  <si>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</si>
  <si>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</si>
  <si>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</si>
  <si>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</si>
  <si>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</si>
  <si>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</si>
  <si>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</si>
  <si>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</si>
  <si>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</si>
  <si>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</si>
  <si>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</si>
  <si>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</si>
  <si>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</si>
  <si>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</si>
  <si>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</si>
  <si>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</si>
  <si>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</si>
  <si>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</si>
  <si>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</si>
  <si>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</si>
  <si>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</si>
  <si>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</si>
  <si>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</si>
  <si>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</si>
  <si>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</si>
  <si>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</si>
  <si>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</si>
  <si>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</si>
  <si>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</si>
  <si>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</si>
  <si>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</si>
  <si>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</si>
  <si>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</si>
  <si>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</si>
  <si>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</si>
  <si>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</si>
  <si>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</si>
  <si>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</si>
  <si>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</si>
  <si>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</si>
  <si>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</si>
  <si>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</si>
  <si>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</si>
  <si>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</si>
  <si>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</si>
  <si>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</si>
  <si>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</si>
  <si>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</si>
  <si>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</si>
  <si>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</si>
  <si>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</si>
  <si>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</si>
  <si>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</si>
  <si>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</si>
  <si>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</si>
  <si>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</si>
  <si>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</si>
  <si>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</si>
  <si>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</si>
  <si>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</si>
  <si>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</si>
  <si>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</si>
  <si>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</si>
  <si>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</si>
  <si>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</si>
  <si>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</si>
  <si>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</si>
  <si>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</si>
  <si>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</si>
  <si>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</si>
  <si>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</si>
  <si>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</si>
  <si>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</si>
  <si>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</si>
  <si>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</si>
  <si>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</si>
  <si>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</si>
  <si>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</si>
  <si>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</si>
  <si>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</si>
  <si>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</si>
  <si>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</si>
  <si>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</si>
  <si>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</si>
  <si>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</si>
  <si>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</si>
  <si>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</si>
  <si>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</si>
  <si>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</si>
  <si>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</si>
  <si>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</si>
  <si>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</si>
  <si>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</si>
  <si>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</si>
  <si>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</si>
  <si>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</si>
  <si>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</si>
  <si>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</si>
  <si>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</si>
  <si>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</si>
  <si>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</si>
  <si>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</si>
  <si>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</si>
  <si>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</si>
  <si>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</si>
  <si>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</si>
  <si>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</si>
  <si>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</si>
  <si>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</si>
  <si>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</si>
  <si>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</si>
  <si>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</si>
  <si>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</si>
  <si>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</si>
  <si>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</si>
  <si>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</si>
  <si>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</si>
  <si>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</si>
  <si>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</si>
  <si>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</si>
  <si>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</si>
  <si>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</si>
  <si>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</si>
  <si>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</si>
  <si>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</si>
  <si>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</si>
  <si>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</si>
  <si>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</si>
  <si>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</si>
  <si>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</si>
  <si>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</si>
  <si>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</si>
  <si>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</si>
  <si>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</si>
  <si>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</si>
  <si>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</si>
  <si>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</si>
  <si>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</si>
  <si>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</si>
  <si>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</si>
  <si>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</si>
  <si>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</si>
  <si>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</si>
  <si>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</si>
  <si>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</si>
  <si>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</si>
  <si>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</si>
  <si>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</si>
  <si>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</si>
  <si>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</si>
  <si>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</si>
  <si>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</si>
  <si>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</si>
  <si>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</si>
  <si>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</si>
  <si>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</si>
  <si>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</si>
  <si>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</si>
  <si>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</si>
  <si>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</si>
  <si>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</si>
  <si>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</si>
  <si>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</si>
  <si>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</si>
  <si>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</si>
  <si>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</si>
  <si>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</si>
  <si>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</si>
  <si>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</si>
  <si>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</si>
  <si>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</si>
  <si>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</si>
  <si>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</si>
  <si>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</si>
  <si>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</si>
  <si>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</si>
  <si>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</si>
  <si>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</si>
  <si>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</si>
  <si>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</si>
  <si>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</si>
  <si>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</si>
  <si>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</si>
  <si>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</si>
  <si>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</si>
  <si>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</si>
  <si>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</si>
  <si>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</si>
  <si>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</si>
  <si>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</si>
  <si>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</si>
  <si>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</si>
  <si>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</si>
  <si>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</si>
  <si>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</si>
  <si>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</si>
  <si>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</si>
  <si>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</si>
  <si>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</si>
  <si>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</si>
  <si>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</si>
  <si>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</si>
  <si>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</si>
  <si>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</si>
  <si>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</si>
  <si>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</si>
  <si>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</si>
  <si>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</si>
  <si>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</si>
  <si>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</si>
  <si>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</si>
  <si>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</si>
  <si>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</si>
  <si>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</si>
  <si>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</si>
  <si>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</si>
  <si>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</si>
  <si>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</si>
  <si>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</si>
  <si>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</si>
  <si>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</si>
  <si>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</si>
  <si>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</si>
  <si>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</si>
  <si>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</si>
  <si>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</si>
  <si>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</si>
  <si>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</si>
  <si>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</si>
  <si>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</si>
  <si>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</si>
  <si>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</si>
  <si>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</si>
  <si>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</si>
  <si>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</si>
  <si>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</si>
  <si>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</si>
  <si>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</si>
  <si>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</si>
  <si>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</si>
  <si>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</si>
  <si>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</si>
  <si>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</si>
  <si>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</si>
  <si>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</si>
  <si>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</si>
  <si>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</si>
  <si>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</si>
  <si>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</si>
  <si>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</si>
  <si>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</si>
  <si>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</si>
  <si>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</si>
  <si>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</si>
  <si>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</si>
  <si>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</si>
  <si>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</si>
  <si>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</si>
  <si>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</si>
  <si>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</si>
  <si>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</si>
  <si>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</si>
  <si>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</si>
  <si>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</si>
  <si>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</si>
  <si>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</si>
  <si>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</si>
  <si>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</si>
  <si>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</si>
  <si>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</si>
  <si>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</si>
  <si>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</si>
  <si>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</si>
  <si>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</si>
  <si>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</si>
  <si>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</si>
  <si>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</si>
  <si>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</si>
  <si>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</si>
  <si>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</si>
  <si>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</si>
  <si>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</si>
  <si>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</si>
  <si>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</si>
  <si>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</si>
  <si>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</si>
  <si>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</si>
  <si>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</si>
  <si>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</si>
  <si>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</si>
  <si>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</si>
  <si>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</si>
  <si>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</si>
  <si>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</si>
  <si>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</si>
  <si>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</si>
  <si>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</si>
  <si>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</si>
  <si>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</si>
  <si>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</si>
  <si>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</si>
  <si>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</si>
  <si>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</si>
  <si>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</si>
  <si>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</si>
  <si>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</si>
  <si>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</si>
  <si>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</si>
  <si>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</si>
  <si>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</si>
  <si>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</si>
  <si>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</si>
  <si>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</si>
  <si>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</si>
  <si>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</si>
  <si>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</si>
  <si>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</si>
  <si>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</si>
  <si>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</si>
  <si>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</si>
  <si>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</si>
  <si>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</si>
  <si>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</si>
  <si>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</si>
  <si>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</si>
  <si>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</si>
  <si>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</si>
  <si>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</si>
  <si>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</si>
  <si>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</si>
  <si>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</si>
  <si>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</si>
  <si>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</si>
  <si>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</si>
  <si>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</si>
  <si>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</si>
  <si>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</si>
  <si>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</si>
  <si>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</si>
  <si>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</si>
  <si>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</si>
  <si>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</si>
  <si>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</si>
  <si>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</si>
  <si>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</si>
  <si>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</si>
  <si>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</si>
  <si>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</si>
  <si>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</si>
  <si>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</si>
  <si>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</si>
  <si>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</si>
  <si>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</si>
  <si>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</si>
  <si>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</si>
  <si>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</si>
  <si>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</si>
  <si>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</si>
  <si>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</si>
  <si>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</si>
  <si>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</si>
  <si>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</si>
  <si>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</si>
  <si>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</si>
  <si>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</si>
  <si>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</si>
  <si>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</si>
  <si>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</si>
  <si>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</si>
  <si>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</si>
  <si>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</si>
  <si>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</si>
  <si>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</si>
  <si>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</si>
  <si>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</si>
  <si>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</si>
  <si>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</si>
  <si>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</si>
  <si>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</si>
  <si>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</si>
  <si>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</si>
  <si>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</si>
  <si>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</si>
  <si>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</si>
  <si>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</si>
  <si>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</si>
  <si>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</si>
  <si>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</si>
  <si>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</si>
  <si>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</si>
  <si>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</si>
  <si>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</si>
  <si>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</si>
  <si>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</si>
  <si>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</si>
  <si>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</si>
  <si>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</si>
  <si>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</si>
  <si>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</si>
  <si>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</si>
  <si>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</si>
  <si>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</si>
  <si>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</si>
  <si>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</si>
  <si>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</si>
  <si>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</si>
  <si>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</si>
  <si>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</si>
  <si>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</si>
  <si>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</si>
  <si>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</si>
  <si>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</si>
  <si>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</si>
  <si>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</si>
  <si>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</si>
  <si>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</si>
  <si>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</si>
  <si>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</si>
  <si>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</si>
  <si>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</si>
  <si>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</si>
  <si>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</si>
  <si>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</si>
  <si>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</si>
  <si>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</si>
  <si>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</si>
  <si>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</si>
  <si>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</si>
  <si>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</si>
  <si>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</si>
  <si>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</si>
  <si>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</si>
  <si>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</si>
  <si>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</si>
  <si>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</si>
  <si>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</si>
  <si>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</si>
  <si>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</si>
  <si>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</si>
  <si>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</si>
  <si>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</si>
  <si>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</si>
  <si>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</si>
  <si>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</si>
  <si>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</si>
  <si>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</si>
  <si>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</si>
  <si>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</si>
  <si>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</si>
  <si>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</si>
  <si>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</si>
  <si>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</si>
  <si>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</si>
  <si>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</si>
  <si>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</si>
  <si>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</si>
  <si>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</si>
  <si>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</si>
  <si>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</si>
  <si>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</si>
  <si>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</si>
  <si>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</si>
  <si>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</si>
  <si>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</si>
  <si>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</si>
  <si>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</si>
  <si>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</si>
  <si>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</si>
  <si>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</si>
  <si>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</si>
  <si>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</si>
  <si>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</si>
  <si>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</si>
  <si>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</si>
  <si>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</si>
  <si>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</si>
  <si>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</si>
  <si>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</si>
  <si>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</si>
  <si>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</si>
  <si>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</si>
  <si>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</si>
  <si>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</si>
  <si>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</si>
  <si>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</si>
  <si>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</si>
  <si>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</si>
  <si>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</si>
  <si>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</si>
  <si>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</si>
  <si>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</si>
  <si>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</si>
  <si>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</si>
  <si>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</si>
  <si>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</si>
  <si>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</si>
  <si>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</si>
  <si>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</si>
  <si>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</si>
  <si>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</si>
  <si>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</si>
  <si>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</si>
  <si>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</si>
  <si>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</si>
  <si>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</si>
  <si>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</si>
  <si>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</si>
  <si>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</si>
  <si>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</si>
  <si>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</si>
  <si>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</si>
  <si>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</si>
  <si>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</si>
  <si>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</si>
  <si>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</si>
  <si>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</si>
  <si>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</si>
  <si>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</si>
  <si>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</si>
  <si>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</si>
  <si>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</si>
  <si>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</si>
  <si>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</si>
  <si>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</si>
  <si>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</si>
  <si>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</si>
  <si>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</si>
  <si>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</si>
  <si>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</si>
  <si>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</si>
  <si>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</si>
  <si>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</si>
  <si>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</si>
  <si>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</si>
  <si>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</si>
  <si>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</si>
  <si>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</si>
  <si>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</si>
  <si>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</si>
  <si>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</si>
  <si>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</si>
  <si>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</si>
  <si>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</si>
  <si>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</si>
  <si>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</si>
  <si>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</si>
  <si>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</si>
  <si>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</si>
  <si>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</si>
  <si>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</si>
  <si>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</si>
  <si>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</si>
  <si>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</si>
  <si>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</si>
  <si>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</si>
  <si>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</si>
  <si>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</si>
  <si>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</si>
  <si>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</si>
  <si>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</si>
  <si>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</si>
  <si>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</si>
  <si>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</si>
  <si>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</si>
  <si>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</si>
  <si>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</si>
  <si>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</si>
  <si>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</si>
  <si>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</si>
  <si>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</si>
  <si>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</si>
  <si>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</si>
  <si>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</si>
  <si>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</si>
  <si>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</si>
  <si>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</si>
  <si>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</si>
  <si>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</si>
  <si>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</si>
  <si>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</si>
  <si>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</si>
  <si>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</si>
  <si>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</si>
  <si>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</si>
  <si>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</si>
  <si>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</si>
  <si>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</si>
  <si>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</si>
  <si>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</si>
  <si>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</si>
  <si>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</si>
  <si>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</si>
  <si>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</si>
  <si>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</si>
  <si>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</si>
  <si>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</si>
  <si>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</si>
  <si>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</si>
  <si>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</si>
  <si>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</si>
  <si>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</si>
  <si>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</si>
  <si>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</si>
  <si>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</si>
  <si>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</si>
  <si>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</si>
  <si>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</si>
  <si>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</si>
  <si>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</si>
  <si>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</si>
  <si>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</si>
  <si>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</si>
  <si>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</si>
  <si>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</si>
  <si>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</si>
  <si>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</si>
  <si>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</si>
  <si>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</si>
  <si>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</si>
  <si>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</si>
  <si>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</si>
  <si>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</si>
  <si>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</si>
  <si>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</si>
  <si>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</si>
  <si>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</si>
  <si>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</si>
  <si>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</si>
  <si>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</si>
  <si>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</si>
  <si>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</si>
  <si>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</si>
  <si>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</si>
  <si>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</si>
  <si>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</si>
  <si>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</si>
  <si>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</si>
  <si>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</si>
  <si>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</si>
  <si>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</si>
  <si>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</si>
  <si>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</si>
  <si>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</si>
  <si>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</si>
  <si>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</si>
  <si>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</si>
  <si>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</si>
  <si>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</si>
  <si>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</si>
  <si>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</si>
  <si>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</si>
  <si>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</si>
  <si>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</si>
  <si>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</si>
  <si>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</si>
  <si>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</si>
  <si>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</si>
  <si>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</si>
  <si>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</si>
  <si>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</si>
  <si>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</si>
  <si>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</si>
  <si>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</si>
  <si>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</si>
  <si>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</si>
  <si>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</si>
  <si>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</si>
  <si>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</si>
  <si>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</si>
  <si>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</si>
  <si>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</si>
  <si>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</si>
  <si>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</si>
  <si>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</si>
  <si>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</si>
  <si>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</si>
  <si>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</si>
  <si>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</si>
  <si>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</si>
  <si>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</si>
  <si>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</si>
  <si>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</si>
  <si>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</si>
  <si>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</si>
  <si>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</si>
  <si>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</si>
  <si>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</si>
  <si>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</si>
  <si>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</si>
  <si>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</si>
  <si>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</si>
  <si>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</si>
  <si>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</si>
  <si>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</si>
  <si>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</si>
  <si>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</si>
  <si>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</si>
  <si>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</si>
  <si>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</si>
  <si>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</si>
  <si>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</si>
  <si>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</si>
  <si>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</si>
  <si>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</si>
  <si>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</si>
  <si>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</si>
  <si>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</si>
  <si>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</si>
  <si>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</si>
  <si>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</si>
  <si>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</si>
  <si>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</si>
  <si>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</si>
  <si>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</si>
  <si>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</si>
  <si>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</si>
  <si>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</si>
  <si>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</si>
  <si>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</si>
  <si>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</si>
  <si>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</si>
  <si>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</si>
  <si>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</si>
  <si>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</si>
  <si>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</si>
  <si>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</si>
  <si>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</si>
  <si>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</si>
  <si>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</si>
  <si>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</si>
  <si>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</si>
  <si>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</si>
  <si>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</si>
  <si>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</si>
  <si>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</si>
  <si>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</si>
  <si>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</si>
  <si>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</si>
  <si>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</si>
  <si>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</si>
  <si>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</si>
  <si>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</si>
  <si>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</si>
  <si>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</si>
  <si>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</si>
  <si>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</si>
  <si>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</si>
  <si>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</si>
  <si>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</si>
  <si>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</si>
  <si>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</si>
  <si>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</si>
  <si>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</si>
  <si>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</si>
  <si>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</si>
  <si>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</si>
  <si>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</si>
  <si>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</si>
  <si>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</si>
  <si>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</si>
  <si>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</si>
  <si>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</si>
  <si>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</si>
  <si>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</si>
  <si>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</si>
  <si>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</si>
  <si>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</si>
  <si>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</si>
  <si>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</si>
  <si>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</si>
  <si>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</si>
  <si>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</si>
  <si>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</si>
  <si>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</si>
  <si>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</si>
  <si>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</si>
  <si>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</si>
  <si>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</si>
  <si>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</si>
  <si>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</si>
  <si>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</si>
  <si>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</si>
  <si>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</si>
  <si>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</si>
  <si>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</si>
  <si>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</si>
  <si>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</si>
  <si>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</si>
  <si>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</si>
  <si>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</si>
  <si>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</si>
  <si>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</si>
  <si>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</si>
  <si>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</si>
  <si>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</si>
  <si>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</si>
  <si>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</si>
  <si>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</si>
  <si>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</si>
  <si>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</si>
  <si>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</si>
  <si>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</si>
  <si>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</si>
  <si>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</si>
  <si>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</si>
  <si>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</si>
  <si>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</si>
  <si>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</si>
  <si>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</si>
  <si>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</si>
  <si>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</si>
  <si>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</si>
  <si>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</si>
  <si>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</si>
  <si>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</si>
  <si>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</si>
  <si>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</si>
  <si>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</si>
  <si>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</si>
  <si>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</si>
  <si>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</si>
  <si>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</si>
  <si>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</si>
  <si>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</si>
  <si>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</si>
  <si>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</si>
  <si>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</si>
  <si>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</si>
  <si>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</si>
  <si>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</si>
  <si>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</si>
  <si>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</si>
  <si>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</si>
  <si>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</si>
  <si>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</si>
  <si>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</si>
  <si>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</si>
  <si>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</si>
  <si>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</si>
  <si>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</si>
  <si>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</si>
  <si>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</si>
  <si>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</si>
  <si>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</si>
  <si>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</si>
  <si>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</si>
  <si>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</si>
  <si>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</si>
  <si>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</si>
  <si>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</si>
  <si>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</si>
  <si>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</si>
  <si>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</si>
  <si>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</si>
  <si>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</si>
  <si>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</si>
  <si>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</si>
  <si>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</si>
  <si>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</si>
  <si>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</si>
  <si>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</si>
  <si>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</si>
  <si>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</si>
  <si>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</si>
  <si>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</si>
  <si>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</si>
  <si>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</si>
  <si>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</si>
  <si>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</si>
  <si>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</si>
  <si>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</si>
  <si>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</si>
  <si>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</si>
  <si>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</si>
  <si>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</si>
  <si>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</si>
  <si>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</si>
  <si>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</si>
  <si>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</si>
  <si>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</si>
  <si>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</si>
  <si>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</si>
  <si>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</si>
  <si>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</si>
  <si>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</si>
  <si>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</si>
  <si>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</si>
  <si>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</si>
  <si>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</si>
  <si>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</si>
  <si>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</si>
  <si>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</si>
  <si>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</si>
  <si>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</si>
  <si>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</si>
  <si>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</si>
  <si>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</si>
  <si>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</si>
  <si>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</si>
  <si>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</si>
  <si>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</si>
  <si>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</si>
  <si>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</si>
  <si>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</si>
  <si>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</si>
  <si>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</si>
  <si>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</si>
  <si>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</si>
  <si>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</si>
  <si>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</si>
  <si>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</si>
  <si>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</si>
  <si>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</si>
  <si>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</si>
  <si>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</si>
  <si>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</si>
  <si>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</si>
  <si>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</si>
  <si>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</si>
  <si>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</si>
  <si>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</si>
  <si>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</si>
  <si>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</si>
  <si>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</si>
  <si>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</si>
  <si>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</si>
  <si>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</si>
  <si>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</si>
  <si>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</si>
  <si>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</si>
  <si>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</si>
  <si>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</si>
  <si>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</si>
  <si>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</si>
  <si>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</si>
  <si>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</si>
  <si>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</si>
  <si>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</si>
  <si>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</si>
  <si>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</si>
  <si>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</si>
  <si>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</si>
  <si>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</si>
  <si>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</si>
  <si>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</si>
  <si>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</si>
  <si>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</si>
  <si>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</si>
  <si>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</si>
  <si>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</si>
  <si>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</si>
  <si>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</si>
  <si>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</si>
  <si>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</si>
  <si>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</si>
  <si>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</si>
  <si>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</si>
  <si>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</si>
  <si>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</si>
  <si>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</si>
  <si>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</si>
  <si>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</si>
  <si>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</si>
  <si>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</si>
  <si>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</si>
  <si>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</si>
  <si>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</si>
  <si>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</si>
  <si>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</si>
  <si>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</si>
  <si>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</si>
  <si>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</si>
  <si>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</si>
  <si>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</si>
  <si>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</si>
  <si>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</si>
  <si>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</si>
  <si>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</si>
  <si>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</si>
  <si>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</si>
  <si>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</si>
  <si>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</si>
  <si>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</si>
  <si>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</si>
  <si>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</si>
  <si>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</si>
  <si>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</si>
  <si>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</si>
  <si>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</si>
  <si>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</si>
  <si>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</si>
  <si>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</si>
  <si>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</si>
  <si>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</si>
  <si>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</si>
  <si>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</si>
  <si>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</si>
  <si>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</si>
  <si>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</si>
  <si>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</si>
  <si>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</si>
  <si>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</si>
  <si>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</si>
  <si>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</si>
  <si>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</si>
  <si>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</si>
  <si>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</si>
  <si>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</si>
  <si>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</si>
  <si>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</si>
  <si>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</si>
  <si>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</si>
  <si>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</si>
  <si>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</si>
  <si>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</si>
  <si>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</si>
  <si>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</si>
  <si>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</si>
  <si>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</si>
  <si>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</si>
  <si>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</si>
  <si>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</si>
  <si>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</si>
  <si>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</si>
  <si>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</si>
  <si>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</si>
  <si>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</si>
  <si>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</si>
  <si>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</si>
  <si>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</si>
  <si>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</si>
  <si>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</si>
  <si>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</si>
  <si>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</si>
  <si>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</si>
  <si>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</si>
  <si>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</si>
  <si>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</si>
  <si>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</si>
  <si>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</si>
  <si>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</si>
  <si>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</si>
  <si>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</si>
  <si>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</si>
  <si>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</si>
  <si>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</si>
  <si>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</si>
  <si>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</si>
  <si>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</si>
  <si>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</si>
  <si>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</si>
  <si>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</si>
  <si>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</si>
  <si>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</si>
  <si>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</si>
  <si>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</si>
  <si>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</si>
  <si>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</si>
  <si>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</si>
  <si>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</si>
  <si>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</si>
  <si>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</si>
  <si>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</si>
  <si>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</si>
  <si>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</si>
  <si>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</si>
  <si>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</si>
  <si>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</si>
  <si>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</si>
  <si>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</si>
  <si>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</si>
  <si>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</si>
  <si>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</si>
  <si>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</si>
  <si>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</si>
  <si>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</si>
  <si>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</si>
  <si>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</si>
  <si>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</si>
  <si>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</si>
  <si>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</si>
  <si>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</si>
  <si>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</si>
  <si>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</si>
  <si>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</si>
  <si>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</si>
  <si>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</si>
  <si>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</si>
  <si>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</si>
  <si>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</si>
  <si>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</si>
  <si>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</si>
  <si>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</si>
  <si>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</si>
  <si>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</si>
  <si>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</si>
  <si>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</si>
  <si>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</si>
  <si>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</si>
  <si>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</si>
  <si>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</si>
  <si>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</si>
  <si>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</si>
  <si>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</si>
  <si>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</si>
  <si>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</si>
  <si>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</si>
  <si>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</si>
  <si>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</si>
  <si>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</si>
  <si>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</si>
  <si>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</si>
  <si>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</si>
  <si>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</si>
  <si>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</si>
  <si>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</si>
  <si>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</si>
  <si>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</si>
  <si>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</si>
  <si>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</si>
  <si>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</si>
  <si>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</si>
  <si>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</si>
  <si>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</si>
  <si>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</si>
  <si>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</si>
  <si>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</si>
  <si>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</si>
  <si>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</si>
  <si>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</si>
  <si>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</si>
  <si>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</si>
  <si>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</si>
  <si>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</si>
  <si>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</si>
  <si>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</si>
  <si>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</si>
  <si>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</si>
  <si>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</si>
  <si>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</si>
  <si>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</si>
  <si>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</si>
  <si>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</si>
  <si>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</si>
  <si>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</si>
  <si>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</si>
  <si>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</si>
  <si>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</si>
  <si>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</si>
  <si>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</si>
  <si>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</si>
  <si>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</si>
  <si>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</si>
  <si>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</si>
  <si>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</si>
  <si>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</si>
  <si>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</si>
  <si>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</si>
  <si>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</si>
  <si>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</si>
  <si>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</si>
  <si>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</si>
  <si>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</si>
  <si>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</si>
  <si>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</si>
  <si>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</si>
  <si>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</si>
  <si>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</si>
  <si>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</si>
  <si>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</si>
  <si>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</si>
  <si>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</si>
  <si>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</si>
  <si>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</si>
  <si>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</si>
  <si>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</si>
  <si>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</si>
  <si>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</si>
  <si>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</si>
  <si>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</si>
  <si>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</si>
  <si>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</si>
  <si>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</si>
  <si>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</si>
  <si>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</si>
  <si>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</si>
  <si>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</si>
  <si>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</si>
  <si>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</si>
  <si>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</si>
  <si>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</si>
  <si>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</si>
  <si>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</si>
  <si>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</si>
  <si>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</si>
  <si>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</si>
  <si>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</si>
  <si>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</si>
  <si>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</si>
  <si>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</si>
  <si>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</si>
  <si>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</si>
  <si>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</si>
  <si>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</si>
  <si>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</si>
  <si>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</si>
  <si>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</si>
  <si>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</si>
  <si>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</si>
  <si>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</si>
  <si>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</si>
  <si>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</si>
  <si>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</si>
  <si>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</si>
  <si>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</si>
  <si>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</si>
  <si>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</si>
  <si>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</si>
  <si>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</si>
  <si>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</si>
  <si>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</si>
  <si>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</si>
  <si>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</si>
  <si>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</si>
  <si>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</si>
  <si>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</si>
  <si>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</si>
  <si>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</si>
  <si>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</si>
  <si>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</si>
  <si>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</si>
  <si>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</si>
  <si>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</si>
  <si>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</si>
  <si>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</si>
  <si>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</si>
  <si>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</si>
  <si>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</si>
  <si>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</si>
  <si>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</si>
  <si>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</si>
  <si>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</si>
  <si>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</si>
  <si>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</si>
  <si>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</si>
  <si>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</si>
  <si>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</si>
  <si>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</si>
  <si>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</si>
  <si>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</si>
  <si>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</si>
  <si>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</si>
  <si>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</si>
  <si>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</si>
  <si>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</si>
  <si>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</si>
  <si>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</si>
  <si>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</si>
  <si>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</si>
  <si>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</si>
  <si>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</si>
  <si>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</si>
  <si>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</si>
  <si>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</si>
  <si>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</si>
  <si>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</si>
  <si>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</si>
  <si>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</si>
  <si>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</si>
  <si>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</si>
  <si>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</si>
  <si>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</si>
  <si>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</si>
  <si>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</si>
  <si>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</si>
  <si>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</si>
  <si>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</si>
  <si>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</si>
  <si>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</si>
  <si>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</si>
  <si>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</si>
  <si>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</si>
  <si>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</si>
  <si>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</si>
  <si>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</si>
  <si>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</si>
  <si>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</si>
  <si>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</si>
  <si>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</si>
  <si>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</si>
  <si>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</si>
  <si>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</si>
  <si>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</si>
  <si>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</si>
  <si>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</si>
  <si>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</si>
  <si>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</si>
  <si>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</si>
  <si>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</si>
  <si>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</si>
  <si>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</si>
  <si>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</si>
  <si>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</si>
  <si>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</si>
  <si>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</si>
  <si>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</si>
  <si>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</si>
  <si>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</si>
  <si>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</si>
  <si>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</si>
  <si>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</si>
  <si>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</si>
  <si>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</si>
  <si>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</si>
  <si>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</si>
  <si>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</si>
  <si>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</si>
  <si>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</si>
  <si>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</si>
  <si>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</si>
  <si>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</si>
  <si>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</si>
  <si>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</si>
  <si>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</si>
  <si>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</si>
  <si>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</si>
  <si>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</si>
  <si>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</si>
  <si>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</si>
  <si>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</si>
  <si>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</si>
  <si>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</si>
  <si>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</si>
  <si>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</si>
  <si>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</si>
  <si>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</si>
  <si>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</si>
  <si>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</si>
  <si>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</si>
  <si>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</si>
  <si>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</si>
  <si>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</si>
  <si>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</si>
  <si>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</si>
  <si>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</si>
  <si>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</si>
  <si>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</si>
  <si>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</si>
  <si>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</si>
  <si>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</si>
  <si>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</si>
  <si>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</si>
  <si>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</si>
  <si>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</si>
  <si>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</si>
  <si>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</si>
  <si>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</si>
  <si>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</si>
  <si>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</si>
  <si>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</si>
  <si>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</si>
  <si>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</si>
  <si>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</si>
  <si>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</si>
  <si>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</si>
  <si>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</si>
  <si>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</si>
  <si>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</si>
  <si>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</si>
  <si>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</si>
  <si>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</si>
  <si>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</si>
  <si>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</si>
  <si>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</si>
  <si>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</si>
  <si>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</si>
  <si>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</si>
  <si>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</si>
  <si>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</si>
  <si>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</si>
  <si>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</si>
  <si>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</si>
  <si>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</si>
  <si>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</si>
  <si>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</si>
  <si>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</si>
  <si>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</si>
  <si>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</si>
  <si>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</si>
  <si>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</si>
  <si>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</si>
  <si>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</si>
  <si>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</si>
  <si>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</si>
  <si>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</si>
  <si>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</si>
  <si>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</si>
  <si>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</si>
  <si>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</si>
  <si>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</si>
  <si>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</si>
  <si>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</si>
  <si>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</si>
  <si>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</si>
  <si>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</si>
  <si>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</si>
  <si>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</si>
  <si>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</si>
  <si>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</si>
  <si>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</si>
  <si>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</si>
  <si>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</si>
  <si>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</si>
  <si>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</si>
  <si>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</si>
  <si>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</si>
  <si>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</si>
  <si>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</si>
  <si>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</si>
  <si>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</si>
  <si>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</si>
  <si>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</si>
  <si>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</si>
  <si>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</si>
  <si>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</si>
  <si>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</si>
  <si>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</si>
  <si>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</si>
  <si>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</si>
  <si>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</si>
  <si>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</si>
  <si>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</si>
  <si>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</si>
  <si>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</si>
  <si>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</si>
  <si>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</si>
  <si>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</si>
  <si>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</si>
  <si>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</si>
  <si>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</si>
  <si>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</si>
  <si>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</si>
  <si>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</si>
  <si>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</si>
  <si>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</si>
  <si>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</si>
  <si>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</si>
  <si>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</si>
  <si>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</si>
  <si>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</si>
  <si>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</si>
  <si>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</si>
  <si>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</si>
  <si>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</si>
  <si>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</si>
  <si>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</si>
  <si>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</si>
  <si>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</si>
  <si>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</si>
  <si>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</si>
  <si>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</si>
  <si>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</si>
  <si>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</si>
  <si>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</si>
  <si>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</si>
  <si>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</si>
  <si>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</si>
  <si>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</si>
  <si>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</si>
  <si>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</si>
  <si>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</si>
  <si>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</si>
  <si>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</si>
  <si>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</si>
  <si>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</si>
  <si>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</si>
  <si>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</si>
  <si>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</si>
  <si>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</si>
  <si>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</si>
  <si>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</si>
  <si>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</si>
  <si>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</si>
  <si>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</si>
  <si>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</si>
  <si>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</si>
  <si>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</si>
  <si>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</si>
  <si>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</si>
  <si>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</si>
  <si>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</si>
  <si>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</si>
  <si>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</si>
  <si>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</si>
  <si>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</si>
  <si>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</si>
  <si>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</si>
  <si>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</si>
  <si>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</si>
  <si>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</si>
  <si>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</si>
  <si>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</si>
  <si>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</si>
  <si>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</si>
  <si>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</si>
  <si>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</si>
  <si>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</si>
  <si>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</si>
  <si>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</si>
  <si>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</si>
  <si>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</si>
  <si>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</si>
  <si>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</si>
  <si>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</si>
  <si>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</si>
  <si>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</si>
  <si>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</si>
  <si>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</si>
  <si>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</si>
  <si>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</si>
  <si>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</si>
  <si>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</si>
  <si>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</si>
  <si>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</si>
  <si>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</si>
  <si>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</si>
  <si>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</si>
  <si>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</si>
  <si>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</si>
  <si>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</si>
  <si>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</si>
  <si>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</si>
  <si>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</si>
  <si>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</si>
  <si>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</si>
  <si>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</si>
  <si>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</si>
  <si>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</si>
  <si>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</si>
  <si>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</si>
  <si>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</si>
  <si>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</si>
  <si>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</si>
  <si>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</si>
  <si>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</si>
  <si>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</si>
  <si>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</si>
  <si>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</si>
  <si>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</si>
  <si>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</si>
  <si>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</si>
  <si>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</si>
  <si>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</si>
  <si>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</si>
  <si>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</si>
  <si>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</si>
  <si>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</si>
  <si>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</si>
  <si>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</si>
  <si>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</si>
  <si>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</si>
  <si>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</si>
  <si>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</si>
  <si>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</si>
  <si>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</si>
  <si>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</si>
  <si>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</si>
  <si>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</si>
  <si>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</si>
  <si>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</si>
  <si>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</si>
  <si>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</si>
  <si>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</si>
  <si>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</si>
  <si>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</si>
  <si>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</si>
  <si>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</si>
  <si>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</si>
  <si>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</si>
  <si>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</si>
  <si>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</si>
  <si>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</si>
  <si>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</si>
  <si>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</si>
  <si>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</si>
  <si>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</si>
  <si>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</si>
  <si>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</si>
  <si>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</si>
  <si>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</si>
  <si>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</si>
  <si>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</si>
  <si>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</si>
  <si>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</si>
  <si>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</si>
  <si>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</si>
  <si>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</si>
  <si>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</si>
  <si>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</si>
  <si>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</si>
  <si>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</si>
  <si>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</si>
  <si>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</si>
  <si>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</si>
  <si>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</si>
  <si>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</si>
  <si>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</si>
  <si>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</si>
  <si>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</si>
  <si>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</si>
  <si>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</si>
  <si>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</si>
  <si>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</si>
  <si>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</si>
  <si>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</si>
  <si>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</si>
  <si>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</si>
  <si>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</si>
  <si>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</si>
  <si>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</si>
  <si>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</si>
  <si>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</si>
  <si>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</si>
  <si>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</si>
  <si>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</si>
  <si>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</si>
  <si>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</si>
  <si>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</si>
  <si>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</si>
  <si>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</si>
  <si>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</si>
  <si>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</si>
  <si>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</si>
  <si>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</si>
  <si>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</si>
  <si>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</si>
  <si>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</si>
  <si>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</si>
  <si>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</si>
  <si>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</si>
  <si>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</si>
  <si>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</si>
  <si>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</si>
  <si>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</si>
  <si>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</si>
  <si>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</si>
  <si>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</si>
  <si>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</si>
  <si>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</si>
  <si>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</si>
  <si>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</si>
  <si>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</si>
  <si>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</si>
  <si>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</si>
  <si>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</si>
  <si>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</si>
  <si>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</si>
  <si>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</si>
  <si>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</si>
  <si>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</si>
  <si>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</si>
  <si>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</si>
  <si>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</si>
  <si>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</si>
  <si>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</si>
  <si>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</si>
  <si>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</si>
  <si>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</si>
  <si>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</si>
  <si>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</si>
  <si>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</si>
  <si>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</si>
  <si>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</si>
  <si>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</si>
  <si>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</si>
  <si>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</si>
  <si>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</si>
  <si>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</si>
  <si>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</si>
  <si>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</si>
  <si>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</si>
  <si>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</si>
  <si>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</si>
  <si>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</si>
  <si>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</si>
  <si>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</si>
  <si>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</si>
  <si>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</si>
  <si>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</si>
  <si>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</si>
  <si>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</si>
  <si>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</si>
  <si>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</si>
  <si>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</si>
  <si>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</si>
  <si>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</si>
  <si>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</si>
  <si>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</si>
  <si>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</si>
  <si>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</si>
  <si>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</si>
  <si>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</si>
  <si>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</si>
  <si>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</si>
  <si>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</si>
  <si>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</si>
  <si>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</si>
  <si>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</si>
  <si>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</si>
  <si>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</si>
  <si>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</si>
  <si>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</si>
  <si>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</si>
  <si>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</si>
  <si>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</si>
  <si>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</si>
  <si>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</si>
  <si>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</si>
  <si>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</si>
  <si>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</si>
  <si>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</si>
  <si>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</si>
  <si>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</si>
  <si>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</si>
  <si>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</si>
  <si>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</si>
  <si>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</si>
  <si>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</si>
  <si>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</si>
  <si>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</si>
  <si>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</si>
  <si>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</si>
  <si>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</si>
  <si>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</si>
  <si>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</si>
  <si>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</si>
  <si>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</si>
  <si>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</si>
  <si>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</si>
  <si>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</si>
  <si>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</si>
  <si>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</si>
  <si>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</si>
  <si>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</si>
  <si>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</si>
  <si>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</si>
  <si>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</si>
  <si>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</si>
  <si>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</si>
  <si>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</si>
  <si>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</si>
  <si>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</si>
  <si>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</si>
  <si>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</si>
  <si>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</si>
  <si>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</si>
  <si>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</si>
  <si>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</si>
  <si>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</si>
  <si>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</si>
  <si>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</si>
  <si>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</si>
  <si>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</si>
  <si>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</si>
  <si>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</si>
  <si>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</si>
  <si>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</si>
  <si>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</si>
  <si>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</si>
  <si>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</si>
  <si>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</si>
  <si>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</si>
  <si>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</si>
  <si>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</si>
  <si>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</si>
  <si>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</si>
  <si>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</si>
  <si>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</si>
  <si>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</si>
  <si>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</si>
  <si>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</si>
  <si>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</si>
  <si>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</si>
  <si>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</si>
  <si>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</si>
  <si>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</si>
  <si>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</si>
  <si>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</si>
  <si>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</si>
  <si>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</si>
  <si>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</si>
  <si>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</si>
  <si>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</si>
  <si>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</si>
  <si>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</si>
  <si>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</si>
  <si>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</si>
  <si>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</si>
  <si>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</si>
  <si>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</si>
  <si>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</si>
  <si>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</si>
  <si>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</si>
  <si>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</si>
  <si>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</si>
  <si>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</si>
  <si>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</si>
  <si>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</si>
  <si>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</si>
  <si>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</si>
  <si>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</si>
  <si>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</si>
  <si>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</si>
  <si>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</si>
  <si>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</si>
  <si>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</si>
  <si>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</si>
  <si>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</si>
  <si>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</si>
  <si>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</si>
  <si>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</si>
  <si>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</si>
  <si>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</si>
  <si>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</si>
  <si>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</si>
  <si>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</si>
  <si>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</si>
  <si>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</si>
  <si>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</si>
  <si>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</si>
  <si>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</si>
  <si>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</si>
  <si>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</si>
  <si>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</si>
  <si>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</si>
  <si>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</si>
  <si>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</si>
  <si>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</si>
  <si>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</si>
  <si>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</si>
  <si>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</si>
  <si>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</si>
  <si>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</si>
  <si>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</si>
  <si>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</si>
  <si>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</si>
  <si>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</si>
  <si>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</si>
  <si>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</si>
  <si>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</si>
  <si>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</si>
  <si>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</si>
  <si>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</si>
  <si>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</si>
  <si>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</si>
  <si>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</si>
  <si>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</si>
  <si>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</si>
  <si>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</si>
  <si>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</si>
  <si>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</si>
  <si>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</si>
  <si>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</si>
  <si>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</si>
  <si>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</si>
  <si>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</si>
  <si>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</si>
  <si>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</si>
  <si>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</si>
  <si>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</si>
  <si>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</si>
  <si>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</si>
  <si>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</si>
  <si>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</si>
  <si>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</si>
  <si>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</si>
  <si>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</si>
  <si>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</si>
  <si>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</si>
  <si>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</si>
  <si>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</si>
  <si>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</si>
  <si>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</si>
  <si>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</si>
  <si>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</si>
  <si>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</si>
  <si>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</si>
  <si>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</si>
  <si>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</si>
  <si>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</si>
  <si>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</si>
  <si>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</si>
  <si>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</si>
  <si>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</si>
  <si>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</si>
  <si>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</si>
  <si>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</si>
  <si>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</si>
  <si>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</si>
  <si>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</si>
  <si>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</si>
  <si>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</si>
  <si>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</si>
  <si>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</si>
  <si>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</si>
  <si>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</si>
  <si>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</si>
  <si>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</si>
  <si>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</si>
  <si>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</si>
  <si>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</si>
  <si>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</si>
  <si>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</si>
  <si>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</si>
  <si>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</si>
  <si>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</si>
  <si>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</si>
  <si>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</si>
  <si>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</si>
  <si>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</si>
  <si>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</si>
  <si>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</si>
  <si>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</si>
  <si>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</si>
  <si>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</si>
  <si>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</si>
  <si>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</si>
  <si>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</si>
  <si>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</si>
  <si>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</si>
  <si>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</si>
  <si>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</si>
  <si>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</si>
  <si>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</si>
  <si>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</si>
  <si>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</si>
  <si>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</si>
  <si>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</si>
  <si>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</si>
  <si>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</si>
  <si>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</si>
  <si>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</si>
  <si>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</si>
  <si>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</si>
  <si>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</si>
  <si>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</si>
  <si>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</si>
  <si>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</si>
  <si>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</si>
  <si>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</si>
  <si>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</si>
  <si>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</si>
  <si>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</si>
  <si>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</si>
  <si>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</si>
  <si>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</si>
  <si>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</si>
  <si>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</si>
  <si>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</si>
  <si>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</si>
  <si>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</si>
  <si>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</si>
  <si>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</si>
  <si>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</si>
  <si>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</si>
  <si>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</si>
  <si>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</si>
  <si>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</si>
  <si>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</si>
  <si>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</si>
  <si>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</si>
  <si>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</si>
  <si>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</si>
  <si>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</si>
  <si>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</si>
  <si>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</si>
  <si>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</si>
  <si>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</si>
  <si>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</si>
  <si>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</si>
  <si>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</si>
  <si>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</si>
  <si>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</si>
  <si>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</si>
  <si>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</si>
  <si>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</si>
  <si>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</si>
  <si>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</si>
  <si>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</si>
  <si>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</si>
  <si>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</si>
  <si>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</si>
  <si>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</si>
  <si>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</si>
  <si>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</si>
  <si>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</si>
  <si>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</si>
  <si>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</si>
  <si>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</si>
  <si>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</si>
  <si>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</si>
  <si>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</si>
  <si>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</si>
  <si>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</si>
  <si>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</si>
  <si>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</si>
  <si>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</si>
  <si>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</si>
  <si>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</si>
  <si>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</si>
  <si>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</si>
  <si>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</si>
  <si>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</si>
  <si>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</si>
  <si>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</si>
  <si>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</si>
  <si>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</si>
  <si>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</si>
  <si>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</si>
  <si>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</si>
  <si>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</si>
  <si>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</si>
  <si>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</si>
  <si>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</si>
  <si>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</si>
  <si>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</si>
  <si>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</si>
  <si>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</si>
  <si>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</si>
  <si>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</si>
  <si>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</si>
  <si>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</si>
  <si>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</si>
  <si>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</si>
  <si>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</si>
  <si>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</si>
  <si>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</si>
  <si>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</si>
  <si>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</si>
  <si>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</si>
  <si>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</si>
  <si>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</si>
  <si>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</si>
  <si>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</si>
  <si>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</si>
  <si>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</si>
  <si>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</si>
  <si>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</si>
  <si>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</si>
  <si>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</si>
  <si>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</si>
  <si>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</si>
  <si>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</si>
  <si>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</si>
  <si>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</si>
  <si>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</si>
  <si>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</si>
  <si>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</si>
  <si>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</si>
  <si>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</si>
  <si>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</si>
  <si>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</si>
  <si>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</si>
  <si>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</si>
  <si>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</si>
  <si>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</si>
  <si>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</si>
  <si>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</si>
  <si>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</si>
  <si>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</si>
  <si>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</si>
  <si>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</si>
  <si>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</si>
  <si>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</si>
  <si>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</si>
  <si>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</si>
  <si>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</si>
  <si>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</si>
  <si>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</si>
  <si>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</si>
  <si>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</si>
  <si>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</si>
  <si>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</si>
  <si>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</si>
  <si>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</si>
  <si>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</si>
  <si>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</si>
  <si>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</si>
  <si>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</si>
  <si>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</si>
  <si>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</si>
  <si>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</si>
  <si>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</si>
  <si>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</si>
  <si>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</si>
  <si>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</si>
  <si>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</si>
  <si>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</si>
  <si>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</si>
  <si>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</si>
  <si>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</si>
  <si>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</si>
  <si>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</si>
  <si>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</si>
  <si>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</si>
  <si>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</si>
  <si>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</si>
  <si>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</si>
  <si>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</si>
  <si>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</si>
  <si>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</si>
  <si>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</si>
  <si>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</si>
  <si>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</si>
  <si>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</si>
  <si>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</si>
  <si>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</si>
  <si>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</si>
  <si>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</si>
  <si>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</si>
  <si>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</si>
  <si>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</si>
  <si>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</si>
  <si>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</si>
  <si>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</si>
  <si>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</si>
  <si>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</si>
  <si>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</si>
  <si>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</si>
  <si>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</si>
  <si>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</si>
  <si>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</si>
  <si>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</si>
  <si>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</si>
  <si>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</si>
  <si>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</si>
  <si>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</si>
  <si>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</si>
  <si>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</si>
  <si>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</si>
  <si>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</si>
  <si>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</si>
  <si>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</si>
  <si>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</si>
  <si>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</si>
  <si>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</si>
  <si>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</si>
  <si>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</si>
  <si>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</si>
  <si>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</si>
  <si>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</si>
  <si>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</si>
  <si>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</si>
  <si>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</si>
  <si>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</si>
  <si>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</si>
  <si>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</si>
  <si>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</si>
  <si>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</si>
  <si>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</si>
  <si>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</si>
  <si>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</si>
  <si>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</si>
  <si>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</si>
  <si>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</si>
  <si>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</si>
  <si>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</si>
  <si>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</si>
  <si>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</si>
  <si>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</si>
  <si>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</si>
  <si>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</si>
  <si>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</si>
  <si>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</si>
  <si>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</si>
  <si>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</si>
  <si>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</si>
  <si>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</si>
  <si>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</si>
  <si>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</si>
  <si>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</si>
  <si>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</si>
  <si>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</si>
  <si>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</si>
  <si>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</si>
  <si>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</si>
  <si>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</si>
  <si>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</si>
  <si>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</si>
  <si>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</si>
  <si>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</si>
  <si>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</si>
  <si>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</si>
  <si>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</si>
  <si>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</si>
  <si>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</si>
  <si>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</si>
  <si>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</si>
  <si>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</si>
  <si>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</si>
  <si>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</si>
  <si>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</si>
  <si>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</si>
  <si>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</si>
  <si>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</si>
  <si>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</si>
  <si>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</si>
  <si>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</si>
  <si>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</si>
  <si>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</si>
  <si>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</si>
  <si>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</si>
  <si>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</si>
  <si>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</si>
  <si>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</si>
  <si>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</si>
  <si>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</si>
  <si>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</si>
  <si>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</si>
  <si>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</si>
  <si>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</si>
  <si>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</si>
  <si>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</si>
  <si>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</si>
  <si>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</si>
  <si>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</si>
  <si>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</si>
  <si>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</si>
  <si>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</si>
  <si>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</si>
  <si>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</si>
  <si>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</si>
  <si>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</si>
  <si>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</si>
  <si>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</si>
  <si>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</si>
  <si>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</si>
  <si>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</si>
  <si>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</si>
  <si>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</si>
  <si>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</si>
  <si>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</si>
  <si>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</si>
  <si>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</si>
  <si>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</si>
  <si>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</si>
  <si>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</si>
  <si>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</si>
  <si>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</si>
  <si>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</si>
  <si>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</si>
  <si>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</si>
  <si>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</si>
  <si>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</si>
  <si>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</si>
  <si>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</si>
  <si>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</si>
  <si>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</si>
  <si>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</si>
  <si>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</si>
  <si>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</si>
  <si>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</si>
  <si>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</si>
  <si>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</si>
  <si>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</si>
  <si>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</si>
  <si>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</si>
  <si>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</si>
  <si>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</si>
  <si>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</si>
  <si>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</si>
  <si>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</si>
  <si>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</si>
  <si>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</si>
  <si>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</si>
  <si>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</si>
  <si>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</si>
  <si>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</si>
  <si>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</si>
  <si>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</si>
  <si>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</si>
  <si>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</si>
  <si>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</si>
  <si>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</si>
  <si>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</si>
  <si>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</si>
  <si>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</si>
  <si>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</si>
  <si>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</si>
  <si>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</si>
  <si>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</si>
  <si>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</si>
  <si>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</si>
  <si>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</si>
  <si>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</si>
  <si>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</si>
  <si>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</si>
  <si>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</si>
  <si>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</si>
  <si>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</si>
  <si>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</si>
  <si>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</si>
  <si>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</si>
  <si>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</si>
  <si>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</si>
  <si>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</si>
  <si>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</si>
  <si>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</si>
  <si>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</si>
  <si>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</si>
  <si>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</si>
  <si>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</si>
  <si>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</si>
  <si>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</si>
  <si>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</si>
  <si>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</si>
  <si>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</si>
  <si>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</si>
  <si>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</si>
  <si>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</si>
  <si>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</si>
  <si>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</si>
  <si>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</si>
  <si>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</si>
  <si>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</si>
  <si>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</si>
  <si>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</si>
  <si>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</si>
  <si>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</si>
  <si>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</si>
  <si>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</si>
  <si>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</si>
  <si>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</si>
  <si>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</si>
  <si>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</si>
  <si>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</si>
  <si>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</si>
  <si>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</si>
  <si>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</si>
  <si>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</si>
  <si>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</si>
  <si>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</si>
  <si>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</si>
  <si>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</si>
  <si>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</si>
  <si>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</si>
  <si>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</si>
  <si>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</si>
  <si>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</si>
  <si>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</si>
  <si>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</si>
  <si>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</si>
  <si>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</si>
  <si>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</si>
  <si>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</si>
  <si>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</si>
  <si>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</si>
  <si>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</si>
  <si>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</si>
  <si>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</si>
  <si>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</si>
  <si>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</si>
  <si>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</si>
  <si>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</si>
  <si>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</si>
  <si>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</si>
  <si>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</si>
  <si>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</si>
  <si>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</si>
  <si>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</si>
  <si>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</si>
  <si>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</si>
  <si>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</si>
  <si>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</si>
  <si>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</si>
  <si>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</si>
  <si>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</si>
  <si>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</si>
  <si>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</si>
  <si>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</si>
  <si>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</si>
  <si>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</si>
  <si>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</si>
  <si>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</si>
  <si>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</si>
  <si>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</si>
  <si>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</si>
  <si>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</si>
  <si>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</si>
  <si>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</si>
  <si>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</si>
  <si>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</si>
  <si>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</si>
  <si>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</si>
  <si>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</si>
  <si>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</si>
  <si>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</si>
  <si>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</si>
  <si>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</si>
  <si>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</si>
  <si>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</si>
  <si>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</si>
  <si>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</si>
  <si>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</si>
  <si>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</si>
  <si>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</si>
  <si>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</si>
  <si>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</si>
  <si>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</si>
  <si>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</si>
  <si>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</si>
  <si>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</si>
  <si>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</si>
  <si>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</si>
  <si>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</si>
  <si>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</si>
  <si>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</si>
  <si>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</si>
  <si>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</si>
  <si>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</si>
  <si>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</si>
  <si>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</si>
  <si>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</si>
  <si>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</si>
  <si>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</si>
  <si>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</si>
  <si>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</si>
  <si>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</si>
  <si>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</si>
  <si>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</si>
  <si>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</si>
  <si>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</si>
  <si>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</si>
  <si>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</si>
  <si>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</si>
  <si>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</si>
  <si>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</si>
  <si>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</si>
  <si>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</si>
  <si>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</si>
  <si>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</si>
  <si>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</si>
  <si>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</si>
  <si>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</si>
  <si>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</si>
  <si>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</si>
  <si>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</si>
  <si>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</si>
  <si>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</si>
  <si>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</si>
  <si>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</si>
  <si>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</si>
  <si>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</si>
  <si>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</si>
  <si>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</si>
  <si>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</si>
  <si>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</si>
  <si>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</si>
  <si>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</si>
  <si>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</si>
  <si>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</si>
  <si>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</si>
  <si>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</si>
  <si>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</si>
  <si>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</si>
  <si>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</si>
  <si>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</si>
  <si>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</si>
  <si>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</si>
  <si>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</si>
  <si>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</si>
  <si>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</si>
  <si>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</si>
  <si>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</si>
  <si>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</si>
  <si>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</si>
  <si>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</si>
  <si>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</si>
  <si>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</si>
  <si>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</si>
  <si>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</si>
  <si>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</si>
  <si>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</si>
  <si>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</si>
  <si>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</si>
  <si>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</si>
  <si>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</si>
  <si>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</si>
  <si>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</si>
  <si>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</si>
  <si>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</si>
  <si>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</si>
  <si>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</si>
  <si>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</si>
  <si>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</si>
  <si>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</si>
  <si>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</si>
  <si>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</si>
  <si>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</si>
  <si>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</si>
  <si>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</si>
  <si>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</si>
  <si>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</si>
  <si>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</si>
  <si>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</si>
  <si>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</si>
  <si>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</si>
  <si>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</si>
  <si>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</si>
  <si>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</si>
  <si>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</si>
  <si>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</si>
  <si>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</si>
  <si>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</si>
  <si>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</si>
  <si>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</si>
  <si>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</si>
  <si>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</si>
  <si>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</si>
  <si>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</si>
  <si>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</si>
  <si>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</si>
  <si>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</si>
  <si>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</si>
  <si>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</si>
  <si>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</si>
  <si>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</si>
  <si>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</si>
  <si>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</si>
  <si>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</si>
  <si>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</si>
  <si>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</si>
  <si>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</si>
  <si>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</si>
  <si>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</si>
  <si>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</si>
  <si>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</si>
  <si>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</si>
  <si>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</si>
  <si>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</si>
  <si>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</si>
  <si>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</si>
  <si>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</si>
  <si>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</si>
  <si>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</si>
  <si>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</si>
  <si>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</si>
  <si>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</si>
  <si>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</si>
  <si>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</si>
  <si>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</si>
  <si>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</si>
  <si>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</si>
  <si>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</si>
  <si>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</si>
  <si>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</si>
  <si>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</si>
  <si>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</si>
  <si>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</si>
  <si>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</si>
  <si>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</si>
  <si>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</si>
  <si>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</si>
  <si>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</si>
  <si>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</si>
  <si>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</si>
  <si>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</si>
  <si>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</si>
  <si>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</si>
  <si>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</si>
  <si>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</si>
  <si>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</si>
  <si>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</si>
  <si>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</si>
  <si>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</si>
  <si>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</si>
  <si>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</si>
  <si>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</si>
  <si>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</si>
  <si>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</si>
  <si>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</si>
  <si>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</si>
  <si>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</si>
  <si>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</si>
  <si>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</si>
  <si>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</si>
  <si>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</si>
  <si>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</si>
  <si>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</si>
  <si>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</si>
  <si>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</si>
  <si>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</si>
  <si>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</si>
  <si>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</si>
  <si>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</si>
  <si>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</si>
  <si>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</si>
  <si>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</si>
  <si>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</si>
  <si>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</si>
  <si>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</si>
  <si>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</si>
  <si>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</si>
  <si>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</si>
  <si>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</si>
  <si>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</si>
  <si>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</si>
  <si>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</si>
  <si>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</si>
  <si>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</si>
  <si>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</si>
  <si>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</si>
  <si>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</si>
  <si>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</si>
  <si>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</si>
  <si>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</si>
  <si>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</si>
  <si>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</si>
  <si>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</si>
  <si>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</si>
  <si>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</si>
  <si>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</si>
  <si>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</si>
  <si>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</si>
  <si>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</si>
  <si>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</si>
  <si>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</si>
  <si>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</si>
  <si>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</si>
  <si>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</si>
  <si>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</si>
  <si>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</si>
  <si>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</si>
  <si>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</si>
  <si>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</si>
  <si>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</si>
  <si>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</si>
  <si>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</si>
  <si>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</si>
  <si>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</si>
  <si>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</si>
  <si>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</si>
  <si>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</si>
  <si>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</si>
  <si>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</si>
  <si>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</si>
  <si>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</si>
  <si>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</si>
  <si>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</si>
  <si>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</si>
  <si>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</si>
  <si>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</si>
  <si>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</si>
  <si>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</si>
  <si>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</si>
  <si>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</si>
  <si>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</si>
  <si>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</si>
  <si>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</si>
  <si>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</si>
  <si>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</si>
  <si>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</si>
  <si>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</si>
  <si>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</si>
  <si>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</si>
  <si>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</si>
  <si>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</si>
  <si>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</si>
  <si>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</si>
  <si>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</si>
  <si>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</si>
  <si>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</si>
  <si>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</si>
  <si>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</si>
  <si>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</si>
  <si>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</si>
  <si>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</si>
  <si>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</si>
  <si>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</si>
  <si>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</si>
  <si>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</si>
  <si>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</si>
  <si>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</si>
  <si>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</si>
  <si>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</si>
  <si>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</si>
  <si>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</si>
  <si>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</si>
  <si>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</si>
  <si>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</si>
  <si>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</si>
  <si>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</si>
  <si>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</si>
  <si>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</si>
  <si>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</si>
  <si>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</si>
  <si>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</si>
  <si>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</si>
  <si>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</si>
  <si>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</si>
  <si>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</si>
  <si>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</si>
  <si>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</si>
  <si>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</si>
  <si>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</si>
  <si>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</si>
  <si>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</si>
  <si>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</si>
  <si>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</si>
  <si>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</si>
  <si>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</si>
  <si>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</si>
  <si>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</si>
  <si>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</si>
  <si>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</si>
  <si>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</si>
  <si>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</si>
  <si>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</si>
  <si>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</si>
  <si>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</si>
  <si>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</si>
  <si>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</si>
  <si>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</si>
  <si>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</si>
  <si>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</si>
  <si>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</si>
  <si>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</si>
  <si>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</si>
  <si>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</si>
  <si>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</si>
  <si>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</si>
  <si>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</si>
  <si>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</si>
  <si>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</si>
  <si>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</si>
  <si>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</si>
  <si>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</si>
  <si>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</si>
  <si>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</si>
  <si>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</si>
  <si>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</si>
  <si>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</si>
  <si>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</si>
  <si>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</si>
  <si>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</si>
  <si>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</si>
  <si>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</si>
  <si>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</si>
  <si>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</si>
  <si>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</si>
  <si>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</si>
  <si>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</si>
  <si>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</si>
  <si>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</si>
  <si>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</si>
  <si>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</si>
  <si>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</si>
  <si>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</si>
  <si>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</si>
  <si>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</si>
  <si>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</si>
  <si>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</si>
  <si>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</si>
  <si>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</si>
  <si>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</si>
  <si>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</si>
  <si>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</si>
  <si>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</si>
  <si>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</si>
  <si>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</si>
  <si>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</si>
  <si>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</si>
  <si>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</si>
  <si>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</si>
  <si>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</si>
  <si>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</si>
  <si>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</si>
  <si>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</si>
  <si>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</si>
  <si>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</si>
  <si>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</si>
  <si>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</si>
  <si>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</si>
  <si>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</si>
  <si>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</si>
  <si>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</si>
  <si>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</si>
  <si>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</si>
  <si>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</si>
  <si>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</si>
  <si>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</si>
  <si>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</si>
  <si>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</si>
  <si>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</si>
  <si>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</si>
  <si>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</si>
  <si>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</si>
  <si>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</si>
  <si>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</si>
  <si>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</si>
  <si>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</si>
  <si>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</si>
  <si>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</si>
  <si>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</si>
  <si>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</si>
  <si>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</si>
  <si>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</si>
  <si>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</si>
  <si>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</si>
  <si>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</si>
  <si>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</si>
  <si>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</si>
  <si>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</si>
  <si>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</si>
  <si>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</si>
  <si>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</si>
  <si>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</si>
  <si>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</si>
  <si>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</si>
  <si>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</si>
  <si>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</si>
  <si>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</si>
  <si>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</si>
  <si>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</si>
  <si>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</si>
  <si>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</si>
  <si>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</si>
  <si>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</si>
  <si>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</si>
  <si>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</si>
  <si>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</si>
  <si>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</si>
  <si>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</si>
  <si>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</si>
  <si>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</si>
  <si>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</si>
  <si>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</si>
  <si>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</si>
  <si>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</si>
  <si>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</si>
  <si>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</si>
  <si>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</si>
  <si>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</si>
  <si>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</si>
  <si>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</si>
  <si>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</si>
  <si>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</si>
  <si>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</si>
  <si>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</si>
  <si>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</si>
  <si>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</si>
  <si>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</si>
  <si>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</si>
  <si>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</si>
  <si>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</si>
  <si>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</si>
  <si>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</si>
  <si>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</si>
  <si>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</si>
  <si>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</si>
  <si>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</si>
  <si>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</si>
  <si>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</si>
  <si>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</si>
  <si>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</si>
  <si>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</si>
  <si>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</si>
  <si>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</si>
  <si>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</si>
  <si>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</si>
  <si>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</si>
  <si>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</si>
  <si>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</si>
  <si>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</si>
  <si>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</si>
  <si>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</si>
  <si>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</si>
  <si>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</si>
  <si>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</si>
  <si>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</si>
  <si>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</si>
  <si>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</si>
  <si>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</si>
  <si>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</si>
  <si>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</si>
  <si>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</si>
  <si>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</si>
  <si>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</si>
  <si>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</si>
  <si>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</si>
  <si>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</si>
  <si>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</si>
  <si>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</si>
  <si>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</si>
  <si>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</si>
  <si>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</si>
  <si>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</si>
  <si>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</si>
  <si>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</si>
  <si>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</si>
  <si>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</si>
  <si>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</si>
  <si>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</si>
  <si>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</si>
  <si>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</si>
  <si>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</si>
  <si>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</si>
  <si>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</si>
  <si>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</si>
  <si>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</si>
  <si>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</si>
  <si>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</si>
  <si>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</si>
  <si>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</si>
  <si>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</si>
  <si>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</si>
  <si>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</si>
  <si>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</si>
  <si>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</si>
  <si>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</si>
  <si>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</si>
  <si>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</si>
  <si>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</si>
  <si>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</si>
  <si>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</si>
  <si>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</si>
  <si>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</si>
  <si>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</si>
  <si>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</si>
  <si>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</si>
  <si>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</si>
  <si>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</si>
  <si>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</si>
  <si>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</si>
  <si>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</si>
  <si>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</si>
  <si>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</si>
  <si>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</si>
  <si>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</si>
  <si>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</si>
  <si>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</si>
  <si>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</si>
  <si>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</si>
  <si>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</si>
  <si>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</si>
  <si>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</si>
  <si>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</si>
  <si>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</si>
  <si>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</si>
  <si>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</si>
  <si>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</si>
  <si>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</si>
  <si>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</si>
  <si>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</si>
  <si>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</si>
  <si>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</si>
  <si>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</si>
  <si>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</si>
  <si>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</si>
  <si>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</si>
  <si>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</si>
  <si>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</si>
  <si>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</si>
  <si>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</si>
  <si>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</si>
  <si>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</si>
  <si>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</si>
  <si>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</si>
  <si>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</si>
  <si>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</si>
  <si>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</si>
  <si>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</si>
  <si>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</si>
  <si>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</si>
  <si>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</si>
  <si>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</si>
  <si>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</si>
  <si>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</si>
  <si>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</si>
  <si>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</si>
  <si>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</si>
  <si>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</si>
  <si>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</si>
  <si>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</si>
  <si>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</si>
  <si>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</si>
  <si>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</si>
  <si>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</si>
  <si>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</si>
  <si>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</si>
  <si>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</si>
  <si>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</si>
  <si>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</si>
  <si>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</si>
  <si>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</si>
  <si>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</si>
  <si>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</si>
  <si>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</si>
  <si>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</si>
  <si>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</si>
  <si>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</si>
  <si>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</si>
  <si>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</si>
  <si>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</si>
  <si>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</si>
  <si>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</si>
  <si>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</si>
  <si>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</si>
  <si>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</si>
  <si>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</si>
  <si>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</si>
  <si>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</si>
  <si>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</si>
  <si>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</si>
  <si>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</si>
  <si>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</si>
  <si>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</si>
  <si>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</si>
  <si>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</si>
  <si>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</si>
  <si>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</si>
  <si>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</si>
  <si>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</si>
  <si>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</si>
  <si>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</si>
  <si>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</si>
  <si>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</si>
  <si>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</si>
  <si>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</si>
  <si>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</si>
  <si>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</si>
  <si>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</si>
  <si>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</si>
  <si>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</si>
  <si>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</si>
  <si>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</si>
  <si>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</si>
  <si>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</si>
  <si>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</si>
  <si>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</si>
  <si>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</si>
  <si>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</si>
  <si>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</si>
  <si>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</si>
  <si>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</si>
  <si>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</si>
  <si>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</si>
  <si>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</si>
  <si>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</si>
  <si>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</si>
  <si>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</si>
  <si>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</si>
  <si>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</si>
  <si>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</si>
  <si>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</si>
  <si>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</si>
  <si>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</si>
  <si>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</si>
  <si>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</si>
  <si>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</si>
  <si>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</si>
  <si>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</si>
  <si>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</si>
  <si>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</si>
  <si>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</si>
  <si>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</si>
  <si>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</si>
  <si>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</si>
  <si>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</si>
  <si>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</si>
  <si>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</si>
  <si>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</si>
  <si>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</si>
  <si>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</si>
  <si>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</si>
  <si>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</si>
  <si>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</si>
  <si>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</si>
  <si>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</si>
  <si>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</si>
  <si>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</si>
  <si>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</si>
  <si>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</si>
  <si>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</si>
  <si>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</si>
  <si>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</si>
  <si>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</si>
  <si>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</si>
  <si>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</si>
  <si>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</si>
  <si>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</si>
  <si>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</si>
  <si>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</si>
  <si>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</si>
  <si>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</si>
  <si>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</si>
  <si>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</si>
  <si>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</si>
  <si>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</si>
  <si>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</si>
  <si>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</si>
  <si>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</si>
  <si>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</si>
  <si>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</si>
  <si>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</si>
  <si>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</si>
  <si>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</si>
  <si>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</si>
  <si>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</si>
  <si>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</si>
  <si>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</si>
  <si>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</si>
  <si>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</si>
  <si>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</si>
  <si>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</si>
  <si>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</si>
  <si>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</si>
  <si>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</si>
  <si>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</si>
  <si>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</si>
  <si>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</si>
  <si>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</si>
  <si>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</si>
  <si>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</si>
  <si>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</si>
  <si>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</si>
  <si>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</si>
  <si>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</si>
  <si>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</si>
  <si>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</si>
  <si>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</si>
  <si>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</si>
  <si>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</si>
  <si>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</si>
  <si>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</si>
  <si>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</si>
  <si>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</si>
  <si>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</si>
  <si>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</si>
  <si>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</si>
  <si>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</si>
  <si>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</si>
  <si>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</si>
  <si>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</si>
  <si>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</si>
  <si>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</si>
  <si>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</si>
  <si>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</si>
  <si>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</si>
  <si>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</si>
  <si>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</si>
  <si>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</si>
  <si>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</si>
  <si>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</si>
  <si>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</si>
  <si>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</si>
  <si>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</si>
  <si>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</si>
  <si>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</si>
  <si>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</si>
  <si>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</si>
  <si>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</si>
  <si>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</si>
  <si>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</si>
  <si>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</si>
  <si>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</si>
  <si>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</si>
  <si>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</si>
  <si>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</si>
  <si>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</si>
  <si>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</si>
  <si>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</si>
  <si>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</si>
  <si>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</si>
  <si>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</si>
  <si>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</si>
  <si>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</si>
  <si>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</si>
  <si>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</si>
  <si>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</si>
  <si>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</si>
  <si>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</si>
  <si>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</si>
  <si>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</si>
  <si>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</si>
  <si>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</si>
  <si>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</si>
  <si>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</si>
  <si>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</si>
  <si>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</si>
  <si>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</si>
  <si>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</si>
  <si>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</si>
  <si>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</si>
  <si>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</si>
  <si>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</si>
  <si>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</si>
  <si>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</si>
  <si>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</si>
  <si>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</si>
  <si>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</si>
  <si>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</si>
  <si>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</si>
  <si>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</si>
  <si>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</si>
  <si>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</si>
  <si>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</si>
  <si>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</si>
  <si>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</si>
  <si>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</si>
  <si>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</si>
  <si>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</si>
  <si>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</si>
  <si>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</si>
  <si>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</si>
  <si>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</si>
  <si>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</si>
  <si>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</si>
  <si>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</si>
  <si>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</si>
  <si>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</si>
  <si>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</si>
  <si>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</si>
  <si>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</si>
  <si>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</si>
  <si>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</si>
  <si>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</si>
  <si>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</si>
  <si>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</si>
  <si>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</si>
  <si>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</si>
  <si>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</si>
  <si>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</si>
  <si>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</si>
  <si>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</si>
  <si>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</si>
  <si>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</si>
  <si>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</si>
  <si>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</si>
  <si>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</si>
  <si>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</si>
  <si>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</si>
  <si>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</si>
  <si>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</si>
  <si>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</si>
  <si>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</si>
  <si>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</si>
  <si>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</si>
  <si>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</si>
  <si>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</si>
  <si>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</si>
  <si>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</si>
  <si>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</si>
  <si>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</si>
  <si>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</si>
  <si>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</si>
  <si>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</si>
  <si>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</si>
  <si>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</si>
  <si>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</si>
  <si>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</si>
  <si>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</si>
  <si>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</si>
  <si>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</si>
  <si>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</si>
  <si>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</si>
  <si>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</si>
  <si>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</si>
  <si>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</si>
  <si>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</si>
  <si>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</si>
  <si>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</si>
  <si>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</si>
  <si>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</si>
  <si>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</si>
  <si>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</si>
  <si>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</si>
  <si>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</si>
  <si>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</si>
  <si>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</si>
  <si>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</si>
  <si>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</si>
  <si>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</si>
  <si>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</si>
  <si>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</si>
  <si>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</si>
  <si>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</si>
  <si>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</si>
  <si>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</si>
  <si>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</si>
  <si>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</si>
  <si>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</si>
  <si>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</si>
  <si>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</si>
  <si>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</si>
  <si>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</si>
  <si>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</si>
  <si>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</si>
  <si>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</si>
  <si>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</si>
  <si>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</si>
  <si>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</si>
  <si>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</si>
  <si>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</si>
  <si>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</si>
  <si>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</si>
  <si>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</si>
  <si>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</si>
  <si>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</si>
  <si>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</si>
  <si>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</si>
  <si>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</si>
  <si>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</si>
  <si>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</si>
  <si>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</si>
  <si>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</si>
  <si>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</si>
  <si>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</si>
  <si>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</si>
  <si>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</si>
  <si>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</si>
  <si>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</si>
  <si>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</si>
  <si>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</si>
  <si>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</si>
  <si>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</si>
  <si>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</si>
  <si>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</si>
  <si>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</si>
  <si>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</si>
  <si>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</si>
  <si>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</si>
  <si>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</si>
  <si>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</si>
  <si>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</si>
  <si>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</si>
  <si>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</si>
  <si>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</si>
  <si>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</si>
  <si>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</si>
  <si>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</si>
  <si>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</si>
  <si>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</si>
  <si>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</si>
  <si>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</si>
  <si>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</si>
  <si>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</si>
  <si>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</si>
  <si>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</si>
  <si>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</si>
  <si>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</si>
  <si>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</si>
  <si>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</si>
  <si>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</si>
  <si>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</si>
  <si>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</si>
  <si>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</si>
  <si>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</si>
  <si>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</si>
  <si>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</si>
  <si>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</si>
  <si>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</si>
  <si>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</si>
  <si>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</si>
  <si>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</si>
  <si>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</si>
  <si>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</si>
  <si>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</si>
  <si>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</si>
  <si>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</si>
  <si>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</si>
  <si>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</si>
  <si>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</si>
  <si>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</si>
  <si>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</si>
  <si>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</si>
  <si>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</si>
  <si>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</si>
  <si>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</si>
  <si>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</si>
  <si>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</si>
  <si>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</si>
  <si>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</si>
  <si>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</si>
  <si>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</si>
  <si>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</si>
  <si>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</si>
  <si>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</si>
  <si>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</si>
  <si>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</si>
  <si>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</si>
  <si>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</si>
  <si>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</si>
  <si>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</si>
  <si>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</si>
  <si>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</si>
  <si>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</si>
  <si>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</si>
  <si>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</si>
  <si>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</si>
  <si>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</si>
  <si>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</si>
  <si>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</si>
  <si>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</si>
  <si>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</si>
  <si>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</si>
  <si>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</si>
  <si>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</si>
  <si>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</si>
  <si>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</si>
  <si>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</si>
  <si>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</si>
  <si>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</si>
  <si>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</si>
  <si>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</si>
  <si>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</si>
  <si>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</si>
  <si>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</si>
  <si>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</si>
  <si>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</si>
  <si>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</si>
  <si>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</si>
  <si>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</si>
  <si>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</si>
  <si>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</si>
  <si>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</si>
  <si>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</si>
  <si>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</si>
  <si>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</si>
  <si>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</si>
  <si>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</si>
  <si>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</si>
  <si>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</si>
  <si>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</si>
  <si>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</si>
  <si>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</si>
  <si>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</si>
  <si>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</si>
  <si>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</si>
  <si>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</si>
  <si>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</si>
  <si>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</si>
  <si>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</si>
  <si>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</si>
  <si>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</si>
  <si>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</si>
  <si>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</si>
  <si>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</si>
  <si>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</si>
  <si>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</si>
  <si>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</si>
  <si>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</si>
  <si>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</si>
  <si>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</si>
  <si>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</si>
  <si>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</si>
  <si>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</si>
  <si>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</si>
  <si>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</si>
  <si>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</si>
  <si>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</si>
  <si>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</si>
  <si>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</si>
  <si>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</si>
  <si>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</si>
  <si>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</si>
  <si>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</si>
  <si>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</si>
  <si>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</si>
  <si>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</si>
  <si>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</si>
  <si>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</si>
  <si>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</si>
  <si>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</si>
  <si>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</si>
  <si>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</si>
  <si>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</si>
  <si>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</si>
  <si>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</si>
  <si>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</si>
  <si>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</si>
  <si>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</si>
  <si>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</si>
  <si>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</si>
  <si>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</si>
  <si>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</si>
  <si>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</si>
  <si>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</si>
  <si>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</si>
  <si>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</si>
  <si>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</si>
  <si>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</si>
  <si>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</si>
  <si>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</si>
  <si>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</si>
  <si>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</si>
  <si>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</si>
  <si>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</si>
  <si>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</si>
  <si>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</si>
  <si>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</si>
  <si>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</si>
  <si>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</si>
  <si>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</si>
  <si>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</si>
  <si>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</si>
  <si>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</si>
  <si>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</si>
  <si>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</si>
  <si>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</si>
  <si>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</si>
  <si>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</si>
  <si>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</si>
  <si>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</si>
  <si>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</si>
  <si>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</si>
  <si>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</si>
  <si>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</si>
  <si>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</si>
  <si>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</si>
  <si>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</si>
  <si>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</si>
  <si>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</si>
  <si>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</si>
  <si>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</si>
  <si>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</si>
  <si>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</si>
  <si>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</si>
  <si>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</si>
  <si>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</si>
  <si>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</si>
  <si>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</si>
  <si>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</si>
  <si>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</si>
  <si>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</si>
  <si>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</si>
  <si>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</si>
  <si>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</si>
  <si>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</si>
  <si>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</si>
  <si>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</si>
  <si>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</si>
  <si>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</si>
  <si>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</si>
  <si>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</si>
  <si>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</si>
  <si>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</si>
  <si>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</si>
  <si>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</si>
  <si>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</si>
  <si>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</si>
  <si>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</si>
  <si>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</si>
  <si>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</si>
  <si>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</si>
  <si>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</si>
  <si>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</si>
  <si>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</si>
  <si>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</si>
  <si>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</si>
  <si>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</si>
  <si>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</si>
  <si>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</si>
  <si>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</si>
  <si>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</si>
  <si>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</si>
  <si>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</si>
  <si>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</si>
  <si>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</si>
  <si>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</si>
  <si>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</si>
  <si>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</si>
  <si>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</si>
  <si>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</si>
  <si>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</si>
  <si>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</si>
  <si>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</si>
  <si>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</si>
  <si>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</si>
  <si>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</si>
  <si>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</si>
  <si>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</si>
  <si>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</si>
  <si>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</si>
  <si>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</si>
  <si>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</si>
  <si>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</si>
  <si>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</si>
  <si>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</si>
  <si>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</si>
  <si>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</si>
  <si>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</si>
  <si>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</si>
  <si>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</si>
  <si>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</si>
  <si>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</si>
  <si>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</si>
  <si>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</si>
  <si>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</si>
  <si>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</si>
  <si>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</si>
  <si>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</si>
  <si>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</si>
  <si>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</si>
  <si>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</si>
  <si>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</si>
  <si>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</si>
  <si>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</si>
  <si>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</si>
  <si>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</si>
  <si>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</si>
  <si>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</si>
  <si>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</si>
  <si>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</si>
  <si>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</si>
  <si>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</si>
  <si>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</si>
  <si>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</si>
  <si>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</si>
  <si>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</si>
  <si>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</si>
  <si>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</si>
  <si>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</si>
  <si>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</si>
  <si>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</si>
  <si>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</si>
  <si>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</si>
  <si>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</si>
  <si>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</si>
  <si>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</si>
  <si>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</si>
  <si>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</si>
  <si>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</si>
  <si>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</si>
  <si>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</si>
  <si>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</si>
  <si>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</si>
  <si>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</si>
  <si>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</si>
  <si>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</si>
  <si>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</si>
  <si>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</si>
  <si>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</si>
  <si>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</si>
  <si>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</si>
  <si>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</si>
  <si>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</si>
  <si>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</si>
  <si>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</si>
  <si>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</si>
  <si>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</si>
  <si>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</si>
  <si>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</si>
  <si>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</si>
  <si>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</si>
  <si>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</si>
  <si>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</si>
  <si>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</si>
  <si>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</si>
  <si>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</si>
  <si>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</si>
  <si>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</si>
  <si>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</si>
  <si>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</si>
  <si>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</si>
  <si>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</si>
  <si>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</si>
  <si>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</si>
  <si>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</si>
  <si>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</si>
  <si>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</si>
  <si>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</si>
  <si>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</si>
  <si>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</si>
  <si>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</si>
  <si>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</si>
  <si>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</si>
  <si>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</si>
  <si>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</si>
  <si>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</si>
  <si>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</si>
  <si>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</si>
  <si>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</si>
  <si>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</si>
  <si>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</si>
  <si>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</si>
  <si>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</si>
  <si>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</si>
  <si>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</si>
  <si>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</si>
  <si>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</si>
  <si>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</si>
  <si>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</si>
  <si>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</si>
  <si>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</si>
  <si>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</si>
  <si>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</si>
  <si>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</si>
  <si>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</si>
  <si>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</si>
  <si>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</si>
  <si>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</si>
  <si>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</si>
  <si>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</si>
  <si>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</si>
  <si>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</si>
  <si>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</si>
  <si>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</si>
  <si>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</si>
  <si>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</si>
  <si>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</si>
  <si>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</si>
  <si>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</si>
  <si>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</si>
  <si>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</si>
  <si>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</si>
  <si>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</si>
  <si>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</si>
  <si>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</si>
  <si>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</si>
  <si>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</si>
  <si>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</si>
  <si>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</si>
  <si>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</si>
  <si>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</si>
  <si>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</si>
  <si>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</si>
  <si>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</si>
  <si>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</si>
  <si>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</si>
  <si>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</si>
  <si>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</si>
  <si>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</si>
  <si>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</si>
  <si>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</si>
  <si>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</si>
  <si>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</si>
  <si>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</si>
  <si>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</si>
  <si>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</si>
  <si>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</si>
  <si>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</si>
  <si>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</si>
  <si>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</si>
  <si>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</si>
  <si>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</si>
  <si>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</si>
  <si>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</si>
  <si>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</si>
  <si>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</si>
  <si>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</si>
  <si>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</si>
  <si>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</si>
  <si>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</si>
  <si>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</si>
  <si>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</si>
  <si>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</si>
  <si>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</si>
  <si>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</si>
  <si>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</si>
  <si>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</si>
  <si>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</si>
  <si>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</si>
  <si>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</si>
  <si>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</si>
  <si>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</si>
  <si>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</si>
  <si>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</si>
  <si>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</si>
  <si>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</si>
  <si>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</si>
  <si>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</si>
  <si>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</si>
  <si>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</si>
  <si>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</si>
  <si>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</si>
  <si>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</si>
  <si>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</si>
  <si>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</si>
  <si>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</si>
  <si>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</si>
  <si>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</si>
  <si>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</si>
  <si>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</si>
  <si>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</si>
  <si>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</si>
  <si>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</si>
  <si>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</si>
  <si>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</si>
  <si>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</si>
  <si>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</si>
  <si>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</si>
  <si>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</si>
  <si>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</si>
  <si>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</si>
  <si>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</si>
  <si>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</si>
  <si>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</si>
  <si>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</si>
  <si>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</si>
  <si>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</si>
  <si>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</si>
  <si>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</si>
  <si>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</si>
  <si>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</si>
  <si>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</si>
  <si>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</si>
  <si>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</si>
  <si>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</si>
  <si>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</si>
  <si>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</si>
  <si>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</si>
  <si>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</si>
  <si>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</si>
  <si>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</si>
  <si>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</si>
  <si>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</si>
  <si>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</si>
  <si>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</si>
  <si>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</si>
  <si>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</si>
  <si>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</si>
  <si>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</si>
  <si>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</si>
  <si>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</si>
  <si>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</si>
  <si>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</si>
  <si>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</si>
  <si>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</si>
  <si>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</si>
  <si>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</si>
  <si>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</si>
  <si>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</si>
  <si>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</si>
  <si>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</si>
  <si>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</si>
  <si>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</si>
  <si>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</si>
  <si>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</si>
  <si>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</si>
  <si>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</si>
  <si>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</si>
  <si>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</si>
  <si>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</si>
  <si>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</si>
  <si>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</si>
  <si>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</si>
  <si>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</si>
  <si>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</si>
  <si>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</si>
  <si>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</si>
  <si>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</si>
  <si>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</si>
  <si>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</si>
  <si>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</si>
  <si>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</si>
  <si>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</si>
  <si>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</si>
  <si>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</si>
  <si>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</si>
  <si>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</si>
  <si>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</si>
  <si>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</si>
  <si>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</si>
  <si>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</si>
  <si>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</si>
  <si>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</si>
  <si>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</si>
  <si>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</si>
  <si>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</si>
  <si>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</si>
  <si>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</si>
  <si>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</si>
  <si>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</si>
  <si>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</si>
  <si>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</si>
  <si>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</si>
  <si>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</si>
  <si>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</si>
  <si>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</si>
  <si>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</si>
  <si>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</si>
  <si>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</si>
  <si>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</si>
  <si>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</si>
  <si>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</si>
  <si>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</si>
  <si>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</si>
  <si>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</si>
  <si>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</si>
  <si>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</si>
  <si>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</si>
  <si>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</si>
  <si>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</si>
  <si>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</si>
  <si>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</si>
  <si>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</si>
  <si>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</si>
  <si>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</si>
  <si>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</si>
  <si>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</si>
  <si>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</si>
  <si>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</si>
  <si>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</si>
  <si>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</si>
  <si>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</si>
  <si>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</si>
  <si>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</si>
  <si>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</si>
  <si>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</si>
  <si>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</si>
  <si>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</si>
  <si>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</si>
  <si>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</si>
  <si>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</si>
  <si>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</si>
  <si>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</si>
  <si>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</si>
  <si>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</si>
  <si>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</si>
  <si>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</si>
  <si>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</si>
  <si>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</si>
  <si>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</si>
  <si>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</si>
  <si>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</si>
  <si>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</si>
  <si>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</si>
  <si>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</si>
  <si>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</si>
  <si>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</si>
  <si>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</si>
  <si>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</si>
  <si>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</si>
  <si>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</si>
  <si>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</si>
  <si>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</si>
  <si>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</si>
  <si>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</si>
  <si>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</si>
  <si>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</si>
  <si>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</si>
  <si>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</si>
  <si>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</si>
  <si>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</si>
  <si>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</si>
  <si>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</si>
  <si>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</si>
  <si>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</si>
  <si>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</si>
  <si>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</si>
  <si>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</si>
  <si>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</si>
  <si>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</si>
  <si>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</si>
  <si>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</si>
  <si>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</si>
  <si>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</si>
  <si>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</si>
  <si>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</si>
  <si>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</si>
  <si>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</si>
  <si>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</si>
  <si>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</si>
  <si>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</si>
  <si>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</si>
  <si>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</si>
  <si>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</si>
  <si>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</si>
  <si>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</si>
  <si>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</si>
  <si>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</si>
  <si>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</si>
  <si>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</si>
  <si>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</si>
  <si>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</si>
  <si>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</si>
  <si>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</si>
  <si>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</si>
  <si>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</si>
  <si>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</si>
  <si>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</si>
  <si>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</si>
  <si>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</si>
  <si>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</si>
  <si>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</si>
  <si>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</si>
  <si>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</si>
  <si>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</si>
  <si>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</si>
  <si>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</si>
  <si>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</si>
  <si>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</si>
  <si>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</si>
  <si>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</si>
  <si>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</si>
  <si>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</si>
  <si>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</si>
  <si>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</si>
  <si>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</si>
  <si>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</si>
  <si>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</si>
  <si>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</si>
  <si>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</si>
  <si>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</si>
  <si>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</si>
  <si>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</si>
  <si>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</si>
  <si>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</si>
  <si>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</si>
  <si>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</si>
  <si>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</si>
  <si>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</si>
  <si>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</si>
  <si>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</si>
  <si>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</si>
  <si>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</si>
  <si>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</si>
  <si>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</si>
  <si>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</si>
  <si>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</si>
  <si>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</si>
  <si>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</si>
  <si>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</si>
  <si>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</si>
  <si>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</si>
  <si>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</si>
  <si>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</si>
  <si>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</si>
  <si>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</si>
  <si>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</si>
  <si>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</si>
  <si>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</si>
  <si>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</si>
  <si>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</si>
  <si>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</si>
  <si>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</si>
  <si>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</si>
  <si>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</si>
  <si>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</si>
  <si>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</si>
  <si>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</si>
  <si>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</si>
  <si>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</si>
  <si>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</si>
  <si>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</si>
  <si>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</si>
  <si>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</si>
  <si>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</si>
  <si>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</si>
  <si>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</si>
  <si>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</si>
  <si>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</si>
  <si>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</si>
  <si>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</si>
  <si>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</si>
  <si>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</si>
  <si>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</si>
  <si>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</si>
  <si>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</si>
  <si>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</si>
  <si>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</si>
  <si>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</si>
  <si>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</si>
  <si>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</si>
  <si>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</si>
  <si>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</si>
  <si>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</si>
  <si>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</si>
  <si>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</si>
  <si>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</si>
  <si>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</si>
  <si>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</si>
  <si>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</si>
  <si>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</si>
  <si>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</si>
  <si>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</si>
  <si>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</si>
  <si>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</si>
  <si>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</si>
  <si>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</si>
  <si>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</si>
  <si>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</si>
  <si>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</si>
  <si>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</si>
  <si>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</si>
  <si>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</si>
  <si>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</si>
  <si>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</si>
  <si>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</si>
  <si>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</si>
  <si>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</si>
  <si>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</si>
  <si>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</si>
  <si>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</si>
  <si>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</si>
  <si>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</si>
  <si>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</si>
  <si>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</si>
  <si>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</si>
  <si>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</si>
  <si>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</si>
  <si>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</si>
  <si>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</si>
  <si>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</si>
  <si>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</si>
  <si>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</si>
  <si>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</si>
  <si>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</si>
  <si>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</si>
  <si>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</si>
  <si>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</si>
  <si>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</si>
  <si>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</si>
  <si>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</si>
  <si>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</si>
  <si>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</si>
  <si>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</si>
  <si>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</si>
  <si>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</si>
  <si>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</si>
  <si>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</si>
  <si>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</si>
  <si>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</si>
  <si>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</si>
  <si>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</si>
  <si>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</si>
  <si>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</si>
  <si>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</si>
  <si>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</si>
  <si>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</si>
  <si>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</si>
  <si>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</si>
  <si>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</si>
  <si>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</si>
  <si>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</si>
  <si>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</si>
  <si>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</si>
  <si>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</si>
  <si>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</si>
  <si>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</si>
  <si>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</si>
  <si>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</si>
  <si>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</si>
  <si>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</si>
  <si>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</si>
  <si>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</si>
  <si>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</si>
  <si>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</si>
  <si>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</si>
  <si>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</si>
  <si>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</si>
  <si>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</si>
  <si>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</si>
  <si>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</si>
  <si>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</si>
  <si>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</si>
  <si>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</si>
  <si>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</si>
  <si>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</si>
  <si>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</si>
  <si>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</si>
  <si>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</si>
  <si>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</si>
  <si>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</si>
  <si>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</si>
  <si>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</si>
  <si>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</si>
  <si>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</si>
  <si>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</si>
  <si>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</si>
  <si>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</si>
  <si>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</si>
  <si>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</si>
  <si>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</si>
  <si>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</si>
  <si>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</si>
  <si>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</si>
  <si>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</si>
  <si>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</si>
  <si>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</si>
  <si>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</si>
  <si>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</si>
  <si>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</si>
  <si>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</si>
  <si>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</si>
  <si>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</si>
  <si>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</si>
  <si>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</si>
  <si>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</si>
  <si>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</si>
  <si>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</si>
  <si>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</si>
  <si>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</si>
  <si>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</si>
  <si>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</si>
  <si>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</si>
  <si>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</si>
  <si>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</si>
  <si>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</si>
  <si>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</si>
  <si>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</si>
  <si>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</si>
  <si>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</si>
  <si>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</si>
  <si>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</si>
  <si>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</si>
  <si>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</si>
  <si>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</si>
  <si>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</si>
  <si>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</si>
  <si>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</si>
  <si>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</si>
  <si>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</si>
  <si>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</si>
  <si>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</si>
  <si>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</si>
  <si>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</si>
  <si>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</si>
  <si>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</si>
  <si>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</si>
  <si>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</si>
  <si>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</si>
  <si>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</si>
  <si>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</si>
  <si>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</si>
  <si>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</si>
  <si>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</si>
  <si>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</si>
  <si>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</si>
  <si>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</si>
  <si>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</si>
  <si>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</si>
  <si>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</si>
  <si>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</si>
  <si>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</si>
  <si>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</si>
  <si>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</si>
  <si>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</si>
  <si>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</si>
  <si>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</si>
  <si>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</si>
  <si>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</si>
  <si>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</si>
  <si>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</si>
  <si>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</si>
  <si>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</si>
  <si>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</si>
  <si>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</si>
  <si>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</si>
  <si>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</si>
  <si>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</si>
  <si>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</si>
  <si>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</si>
  <si>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</si>
  <si>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</si>
  <si>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</si>
  <si>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</si>
  <si>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</si>
  <si>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</si>
  <si>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</si>
  <si>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</si>
  <si>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</si>
  <si>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</si>
  <si>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</si>
  <si>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</si>
  <si>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</si>
  <si>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</si>
  <si>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</si>
  <si>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</si>
  <si>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</si>
  <si>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</si>
  <si>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</si>
  <si>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</si>
  <si>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</si>
  <si>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</si>
  <si>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</si>
  <si>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</si>
  <si>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</si>
  <si>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</si>
  <si>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</si>
  <si>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</si>
  <si>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</si>
  <si>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</si>
  <si>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</si>
  <si>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</si>
  <si>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</si>
  <si>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</si>
  <si>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</si>
  <si>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</si>
  <si>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</si>
  <si>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</si>
  <si>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</si>
  <si>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</si>
  <si>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</si>
  <si>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</si>
  <si>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</si>
  <si>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</si>
  <si>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</si>
  <si>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</si>
  <si>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</si>
  <si>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</si>
  <si>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</si>
  <si>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</si>
  <si>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</si>
  <si>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</si>
  <si>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</si>
  <si>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</si>
  <si>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</si>
  <si>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</si>
  <si>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</si>
  <si>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</si>
  <si>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</si>
  <si>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</si>
  <si>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</si>
  <si>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</si>
  <si>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</si>
  <si>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</si>
  <si>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</si>
  <si>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</si>
  <si>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</si>
  <si>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</si>
  <si>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</si>
  <si>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</si>
  <si>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</si>
  <si>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</si>
  <si>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</si>
  <si>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</si>
  <si>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</si>
  <si>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</si>
  <si>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</si>
  <si>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</si>
  <si>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</si>
  <si>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</si>
  <si>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</si>
  <si>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</si>
  <si>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</si>
  <si>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</si>
  <si>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</si>
  <si>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</si>
  <si>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</si>
  <si>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</si>
  <si>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</si>
  <si>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</si>
  <si>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</si>
  <si>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</si>
  <si>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</si>
  <si>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</si>
  <si>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</si>
  <si>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</si>
  <si>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</si>
  <si>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</si>
  <si>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</si>
  <si>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</si>
  <si>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</si>
  <si>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</si>
  <si>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</si>
  <si>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</si>
  <si>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</si>
  <si>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</si>
  <si>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</si>
  <si>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</si>
  <si>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</si>
  <si>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</si>
  <si>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</si>
  <si>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</si>
  <si>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</si>
  <si>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</si>
  <si>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</si>
  <si>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</si>
  <si>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</si>
  <si>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</si>
  <si>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</si>
  <si>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</si>
  <si>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</si>
  <si>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</si>
  <si>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</si>
  <si>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</si>
  <si>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</si>
  <si>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</si>
  <si>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</si>
  <si>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</si>
  <si>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</si>
  <si>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</si>
  <si>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</si>
  <si>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</si>
  <si>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</si>
  <si>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</si>
  <si>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</si>
  <si>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</si>
  <si>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</si>
  <si>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</si>
  <si>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</si>
  <si>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</si>
  <si>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</si>
  <si>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</si>
  <si>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</si>
  <si>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</si>
  <si>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</si>
  <si>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</si>
  <si>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</si>
  <si>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</si>
  <si>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</si>
  <si>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</si>
  <si>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</si>
  <si>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</si>
  <si>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</si>
  <si>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</si>
  <si>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</si>
  <si>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</si>
  <si>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</si>
  <si>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</si>
  <si>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</si>
  <si>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</si>
  <si>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</si>
  <si>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</si>
  <si>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</si>
  <si>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</si>
  <si>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</si>
  <si>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</si>
  <si>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</si>
  <si>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</si>
  <si>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</si>
  <si>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</si>
  <si>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</si>
  <si>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</si>
  <si>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</si>
  <si>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</si>
  <si>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</si>
  <si>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</si>
  <si>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</si>
  <si>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</si>
  <si>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</si>
  <si>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</si>
  <si>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</si>
  <si>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</si>
  <si>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</si>
  <si>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</si>
  <si>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</si>
  <si>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</si>
  <si>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</si>
  <si>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</si>
  <si>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</si>
  <si>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</si>
  <si>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</si>
  <si>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</si>
  <si>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</si>
  <si>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</si>
  <si>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</si>
  <si>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</si>
  <si>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</si>
  <si>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</si>
  <si>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</si>
  <si>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</si>
  <si>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</si>
  <si>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</si>
  <si>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</si>
  <si>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</si>
  <si>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</si>
  <si>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</si>
  <si>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</si>
  <si>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</si>
  <si>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</si>
  <si>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</si>
  <si>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</si>
  <si>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</si>
  <si>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</si>
  <si>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</si>
  <si>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</si>
  <si>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</si>
  <si>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</si>
  <si>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</si>
  <si>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</si>
  <si>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</si>
  <si>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</si>
  <si>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</si>
  <si>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</si>
  <si>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</si>
  <si>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</si>
  <si>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</si>
  <si>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</si>
  <si>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</si>
  <si>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</si>
  <si>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</si>
  <si>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</si>
  <si>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</si>
  <si>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</si>
  <si>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</si>
  <si>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</si>
  <si>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</si>
  <si>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</si>
  <si>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</si>
  <si>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</si>
  <si>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</si>
  <si>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</si>
  <si>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</si>
  <si>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</si>
  <si>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</si>
  <si>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</si>
  <si>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</si>
  <si>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</si>
  <si>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</si>
  <si>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</si>
  <si>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</si>
  <si>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</si>
  <si>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</si>
  <si>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</si>
  <si>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</si>
  <si>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</si>
  <si>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</si>
  <si>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</si>
  <si>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</si>
  <si>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</si>
  <si>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</si>
  <si>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</si>
  <si>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</si>
  <si>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</si>
  <si>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</si>
  <si>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</si>
  <si>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</si>
  <si>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</si>
  <si>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</si>
  <si>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</si>
  <si>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</si>
  <si>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</si>
  <si>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</si>
  <si>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</si>
  <si>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</si>
  <si>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</si>
  <si>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</si>
  <si>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</si>
  <si>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</si>
  <si>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</si>
  <si>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</si>
  <si>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</si>
  <si>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</si>
  <si>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</si>
  <si>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</si>
  <si>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</si>
  <si>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</si>
  <si>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</si>
  <si>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</si>
  <si>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</si>
  <si>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</si>
  <si>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</si>
  <si>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</si>
  <si>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</si>
  <si>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</si>
  <si>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</si>
  <si>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</si>
  <si>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</si>
  <si>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</si>
  <si>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</si>
  <si>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</si>
  <si>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</si>
  <si>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</si>
  <si>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</si>
  <si>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</si>
  <si>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</si>
  <si>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</si>
  <si>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</si>
  <si>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</si>
  <si>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</si>
  <si>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</si>
  <si>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</si>
  <si>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</si>
  <si>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</si>
  <si>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</si>
  <si>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</si>
  <si>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</si>
  <si>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</si>
  <si>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</si>
  <si>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</si>
  <si>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</si>
  <si>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</si>
  <si>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</si>
  <si>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</si>
  <si>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</si>
  <si>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</si>
  <si>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</si>
  <si>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</si>
  <si>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</si>
  <si>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</si>
  <si>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</si>
  <si>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</si>
  <si>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</si>
  <si>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</si>
  <si>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</si>
  <si>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</si>
  <si>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</si>
  <si>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</si>
  <si>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</si>
  <si>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</si>
  <si>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</si>
  <si>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</si>
  <si>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</si>
  <si>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</si>
  <si>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</si>
  <si>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</si>
  <si>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</si>
  <si>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</si>
  <si>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</si>
  <si>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</si>
  <si>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</si>
  <si>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</si>
  <si>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</si>
  <si>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</si>
  <si>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</si>
  <si>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</si>
  <si>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</si>
  <si>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</si>
  <si>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</si>
  <si>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</si>
  <si>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</si>
  <si>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</si>
  <si>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</si>
  <si>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</si>
  <si>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</si>
  <si>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</si>
  <si>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</si>
  <si>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</si>
  <si>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</si>
  <si>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</si>
  <si>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</si>
  <si>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</si>
  <si>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</si>
  <si>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</si>
  <si>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</si>
  <si>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</si>
  <si>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</si>
  <si>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</si>
  <si>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</si>
  <si>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</si>
  <si>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</si>
  <si>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</si>
  <si>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</si>
  <si>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</si>
  <si>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</si>
  <si>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</si>
  <si>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</si>
  <si>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</si>
  <si>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</si>
  <si>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</si>
  <si>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</si>
  <si>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</si>
  <si>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</si>
  <si>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</si>
  <si>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</si>
  <si>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</si>
  <si>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</si>
  <si>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</si>
  <si>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</si>
  <si>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</si>
  <si>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</si>
  <si>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</si>
  <si>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</si>
  <si>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</si>
  <si>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</si>
  <si>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</si>
  <si>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</si>
  <si>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</si>
  <si>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</si>
  <si>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</si>
  <si>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</si>
  <si>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</si>
  <si>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</si>
  <si>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</si>
  <si>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</si>
  <si>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</si>
  <si>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</si>
  <si>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</si>
  <si>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</si>
  <si>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</si>
  <si>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</si>
  <si>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</si>
  <si>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</si>
  <si>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</si>
  <si>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</si>
  <si>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</si>
  <si>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</si>
  <si>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</si>
  <si>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</si>
  <si>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</si>
  <si>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</si>
  <si>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</si>
  <si>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</si>
  <si>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</si>
  <si>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</si>
  <si>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</si>
  <si>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</si>
  <si>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</si>
  <si>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</si>
  <si>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</si>
  <si>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</si>
  <si>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</si>
  <si>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</si>
  <si>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</si>
  <si>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</si>
  <si>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</si>
  <si>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</si>
  <si>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</si>
  <si>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</si>
  <si>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</si>
  <si>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</si>
  <si>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</si>
  <si>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</si>
  <si>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</si>
  <si>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</si>
  <si>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</si>
  <si>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</si>
  <si>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</si>
  <si>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</si>
  <si>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</si>
  <si>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</si>
  <si>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</si>
  <si>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</si>
  <si>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</si>
  <si>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</si>
  <si>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</si>
  <si>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</si>
  <si>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</si>
  <si>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</si>
  <si>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</si>
  <si>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</si>
  <si>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</si>
  <si>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</si>
  <si>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</si>
  <si>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</si>
  <si>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</si>
  <si>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</si>
  <si>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</si>
  <si>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</si>
  <si>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</si>
  <si>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</si>
  <si>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</si>
  <si>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</si>
  <si>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</si>
  <si>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</si>
  <si>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</si>
  <si>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</si>
  <si>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</si>
  <si>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</si>
  <si>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</si>
  <si>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</si>
  <si>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</si>
  <si>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</si>
  <si>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</si>
  <si>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</si>
  <si>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</si>
  <si>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</si>
  <si>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</si>
  <si>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</si>
  <si>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</si>
  <si>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</si>
  <si>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</si>
  <si>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</si>
  <si>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</si>
  <si>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</si>
  <si>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</si>
  <si>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</si>
  <si>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</si>
  <si>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</si>
  <si>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</si>
  <si>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</si>
  <si>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</si>
  <si>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</si>
  <si>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</si>
  <si>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</si>
  <si>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</si>
  <si>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</si>
  <si>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</si>
  <si>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</si>
  <si>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</si>
  <si>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</si>
  <si>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</si>
  <si>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</si>
  <si>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</si>
  <si>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</si>
  <si>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</si>
  <si>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</si>
  <si>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</si>
  <si>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</si>
  <si>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</si>
  <si>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</si>
  <si>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</si>
  <si>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</si>
  <si>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</si>
  <si>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</si>
  <si>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</si>
  <si>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</si>
  <si>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</si>
  <si>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</si>
  <si>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</si>
  <si>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</si>
  <si>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</si>
  <si>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</si>
  <si>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</si>
  <si>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</si>
  <si>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</si>
  <si>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</si>
  <si>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</si>
  <si>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</si>
  <si>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</si>
  <si>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</si>
  <si>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</si>
  <si>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</si>
  <si>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</si>
  <si>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</si>
  <si>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</si>
  <si>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</si>
  <si>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</si>
  <si>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</si>
  <si>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</si>
  <si>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</si>
  <si>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</si>
  <si>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</si>
  <si>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</si>
  <si>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</si>
  <si>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</si>
  <si>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</si>
  <si>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</si>
  <si>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</si>
  <si>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</si>
  <si>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</si>
  <si>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</si>
  <si>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</si>
  <si>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</si>
  <si>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</si>
  <si>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</si>
  <si>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</si>
  <si>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</si>
  <si>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</si>
  <si>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</si>
  <si>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</si>
  <si>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</si>
  <si>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</si>
  <si>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</si>
  <si>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</si>
  <si>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</si>
  <si>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</si>
  <si>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</si>
  <si>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</si>
  <si>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</si>
  <si>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</si>
  <si>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</si>
  <si>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</si>
  <si>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</si>
  <si>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</si>
  <si>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</si>
  <si>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</si>
  <si>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</si>
  <si>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</si>
  <si>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</si>
  <si>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</si>
  <si>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</si>
  <si>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</si>
  <si>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</si>
  <si>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</si>
  <si>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</si>
  <si>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</si>
  <si>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</si>
  <si>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</si>
  <si>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</si>
  <si>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</si>
  <si>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</si>
  <si>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</si>
  <si>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</si>
  <si>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</si>
  <si>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</si>
  <si>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</si>
  <si>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</si>
  <si>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</si>
  <si>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</si>
  <si>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</si>
  <si>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</si>
  <si>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</si>
  <si>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</si>
  <si>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</si>
  <si>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</si>
  <si>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</si>
  <si>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</si>
  <si>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</si>
  <si>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</si>
  <si>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</si>
  <si>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</si>
  <si>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</si>
  <si>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</si>
  <si>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</si>
  <si>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</si>
  <si>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</si>
  <si>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</si>
  <si>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</si>
  <si>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</si>
  <si>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</si>
  <si>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</si>
  <si>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</si>
  <si>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</si>
  <si>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</si>
  <si>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</si>
  <si>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</si>
  <si>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</si>
  <si>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</si>
  <si>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</si>
  <si>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</si>
  <si>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</si>
  <si>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</si>
  <si>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</si>
  <si>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</si>
  <si>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</si>
  <si>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</si>
  <si>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</si>
  <si>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</si>
  <si>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</si>
  <si>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</si>
  <si>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</si>
  <si>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</si>
  <si>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</si>
  <si>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</si>
  <si>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</si>
  <si>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</si>
  <si>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</si>
  <si>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</si>
  <si>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</si>
  <si>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</si>
  <si>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</si>
  <si>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</si>
  <si>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</si>
  <si>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</si>
  <si>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</si>
  <si>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</si>
  <si>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</si>
  <si>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</si>
  <si>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</si>
  <si>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</si>
  <si>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</si>
  <si>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</si>
  <si>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</si>
  <si>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</si>
  <si>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</si>
  <si>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</si>
  <si>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</si>
  <si>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</si>
  <si>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</si>
  <si>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</si>
  <si>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</si>
  <si>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</si>
  <si>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</si>
  <si>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</si>
  <si>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</si>
  <si>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</si>
  <si>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</si>
  <si>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</si>
  <si>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</si>
  <si>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</si>
  <si>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</si>
  <si>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</si>
  <si>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</si>
  <si>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</si>
  <si>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</si>
  <si>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</si>
  <si>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</si>
  <si>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</si>
  <si>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</si>
  <si>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</si>
  <si>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</si>
  <si>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</si>
  <si>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</si>
  <si>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</si>
  <si>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</si>
  <si>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</si>
  <si>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</si>
  <si>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</si>
  <si>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</si>
  <si>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</si>
  <si>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</si>
  <si>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</si>
  <si>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</si>
  <si>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</si>
  <si>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</si>
  <si>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</si>
  <si>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</si>
  <si>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</si>
  <si>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</si>
  <si>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</si>
  <si>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</si>
  <si>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</si>
  <si>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</si>
  <si>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</si>
  <si>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</si>
  <si>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</si>
  <si>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</si>
  <si>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</si>
  <si>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</si>
  <si>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</si>
  <si>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</si>
  <si>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</si>
  <si>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</si>
  <si>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</si>
  <si>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</si>
  <si>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</si>
  <si>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</si>
  <si>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</si>
  <si>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</si>
  <si>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</si>
  <si>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</si>
  <si>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</si>
  <si>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</si>
  <si>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</si>
  <si>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</si>
  <si>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</si>
  <si>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</si>
  <si>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</si>
  <si>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</si>
  <si>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</si>
  <si>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</si>
  <si>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</si>
  <si>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</si>
  <si>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</si>
  <si>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</si>
  <si>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</si>
  <si>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</si>
  <si>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</si>
  <si>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</si>
  <si>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</si>
  <si>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</si>
  <si>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</si>
  <si>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</si>
  <si>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</si>
  <si>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</si>
  <si>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</si>
  <si>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</si>
  <si>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</si>
  <si>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</si>
  <si>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</si>
  <si>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</si>
  <si>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</si>
  <si>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</si>
  <si>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</si>
  <si>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</si>
  <si>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</si>
  <si>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</si>
  <si>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</si>
  <si>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</si>
  <si>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</si>
  <si>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</si>
  <si>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</si>
  <si>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</si>
  <si>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</si>
  <si>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</si>
  <si>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</si>
  <si>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</si>
  <si>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</si>
  <si>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</si>
  <si>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</si>
  <si>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</si>
  <si>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</si>
  <si>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</si>
  <si>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</si>
  <si>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</si>
  <si>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</si>
  <si>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</si>
  <si>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</si>
  <si>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</si>
  <si>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</si>
  <si>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</si>
  <si>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</si>
  <si>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</si>
  <si>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</si>
  <si>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</si>
  <si>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</si>
  <si>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</si>
  <si>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</si>
  <si>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</si>
  <si>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</si>
  <si>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</si>
  <si>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</si>
  <si>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</si>
  <si>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</si>
  <si>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</si>
  <si>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</si>
  <si>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</si>
  <si>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</si>
  <si>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</si>
  <si>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</si>
  <si>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</si>
  <si>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</si>
  <si>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</si>
  <si>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</si>
  <si>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</si>
  <si>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</si>
  <si>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</si>
  <si>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</si>
  <si>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</si>
  <si>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</si>
  <si>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</si>
  <si>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</si>
  <si>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</si>
  <si>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</si>
  <si>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</si>
  <si>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</si>
  <si>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</si>
  <si>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</si>
  <si>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</si>
  <si>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</si>
  <si>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</si>
  <si>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</si>
  <si>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</si>
  <si>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</si>
  <si>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</si>
  <si>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</si>
  <si>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</si>
  <si>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</si>
  <si>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</si>
  <si>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</si>
  <si>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</si>
  <si>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</si>
  <si>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</si>
  <si>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</si>
  <si>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</si>
  <si>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</si>
  <si>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</si>
  <si>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</si>
  <si>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</si>
  <si>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</si>
  <si>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</si>
  <si>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</si>
  <si>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</si>
  <si>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</si>
  <si>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</si>
  <si>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</si>
  <si>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</si>
  <si>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</si>
  <si>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</si>
  <si>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</si>
  <si>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</si>
  <si>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</si>
  <si>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</si>
  <si>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</si>
  <si>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</si>
  <si>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</si>
  <si>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</si>
  <si>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</si>
  <si>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</si>
  <si>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</si>
  <si>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</si>
  <si>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</si>
  <si>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</si>
  <si>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</si>
  <si>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</si>
  <si>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</si>
  <si>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</si>
  <si>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</si>
  <si>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</si>
  <si>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</si>
  <si>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</si>
  <si>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</si>
  <si>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</si>
  <si>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</si>
  <si>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</si>
  <si>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</si>
  <si>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</si>
  <si>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</si>
  <si>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</si>
  <si>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</si>
  <si>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</si>
  <si>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</si>
  <si>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</si>
  <si>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</si>
  <si>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</si>
  <si>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</si>
  <si>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</si>
  <si>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</si>
  <si>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</si>
  <si>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</si>
  <si>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</si>
  <si>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</si>
  <si>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</si>
  <si>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</si>
  <si>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</si>
  <si>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</si>
  <si>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</si>
  <si>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</si>
  <si>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</si>
  <si>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</si>
  <si>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</si>
  <si>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</si>
  <si>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</si>
  <si>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</si>
  <si>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</si>
  <si>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</si>
  <si>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</si>
  <si>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</si>
  <si>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</si>
  <si>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</si>
  <si>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</si>
  <si>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</si>
  <si>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</si>
  <si>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</si>
  <si>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</si>
  <si>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</si>
  <si>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</si>
  <si>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</si>
  <si>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</si>
  <si>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</si>
  <si>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</si>
  <si>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</si>
  <si>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</si>
  <si>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</si>
  <si>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</si>
  <si>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</si>
  <si>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</si>
  <si>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</si>
  <si>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</si>
  <si>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</si>
  <si>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</si>
  <si>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</si>
  <si>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</si>
  <si>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</si>
  <si>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</si>
  <si>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</si>
  <si>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</si>
  <si>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</si>
  <si>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</si>
  <si>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</si>
  <si>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</si>
  <si>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</si>
  <si>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</si>
  <si>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</si>
  <si>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</si>
  <si>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</si>
  <si>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</si>
  <si>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</si>
  <si>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</si>
  <si>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</si>
  <si>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</si>
  <si>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</si>
  <si>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</si>
  <si>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</si>
  <si>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</si>
  <si>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</si>
  <si>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</si>
  <si>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</si>
  <si>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</si>
  <si>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</si>
  <si>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</si>
  <si>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</si>
  <si>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</si>
  <si>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</si>
  <si>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</si>
  <si>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</si>
  <si>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</si>
  <si>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</si>
  <si>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</si>
  <si>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</si>
  <si>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</si>
  <si>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</si>
  <si>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</si>
  <si>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</si>
  <si>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</si>
  <si>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</si>
  <si>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</si>
  <si>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</si>
  <si>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</si>
  <si>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</si>
  <si>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</si>
  <si>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</si>
  <si>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</si>
  <si>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</si>
  <si>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</si>
  <si>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</si>
  <si>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</si>
  <si>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</si>
  <si>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</si>
  <si>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</si>
  <si>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</si>
  <si>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</si>
  <si>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</si>
  <si>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</si>
  <si>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</si>
  <si>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</si>
  <si>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</si>
  <si>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</si>
  <si>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</si>
  <si>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</si>
  <si>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</si>
  <si>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</si>
  <si>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</si>
  <si>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</si>
  <si>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</si>
  <si>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</si>
  <si>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</si>
  <si>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</si>
  <si>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</si>
  <si>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</si>
  <si>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</si>
  <si>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</si>
  <si>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</si>
  <si>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</si>
  <si>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</si>
  <si>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</si>
  <si>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</si>
  <si>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</si>
  <si>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</si>
  <si>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</si>
  <si>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</si>
  <si>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</si>
  <si>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</si>
  <si>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</si>
  <si>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</si>
  <si>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</si>
  <si>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</si>
  <si>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</si>
  <si>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</si>
  <si>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</si>
  <si>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</si>
  <si>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</si>
  <si>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</si>
  <si>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</si>
  <si>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</si>
  <si>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</si>
  <si>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</si>
  <si>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</si>
  <si>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</si>
  <si>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</si>
  <si>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</si>
  <si>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</si>
  <si>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</si>
  <si>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</si>
  <si>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</si>
  <si>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</si>
  <si>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</si>
  <si>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</si>
  <si>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</si>
  <si>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</si>
  <si>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</si>
  <si>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</si>
  <si>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</si>
  <si>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</si>
  <si>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</si>
  <si>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</si>
  <si>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</si>
  <si>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</si>
  <si>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</si>
  <si>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</si>
  <si>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</si>
  <si>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</si>
  <si>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</si>
  <si>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</si>
  <si>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</si>
  <si>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</si>
  <si>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</si>
  <si>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</si>
  <si>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</si>
  <si>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</si>
  <si>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</si>
  <si>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</si>
  <si>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</si>
  <si>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</si>
  <si>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</si>
  <si>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</si>
  <si>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</si>
  <si>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</si>
  <si>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</si>
  <si>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</si>
  <si>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</si>
  <si>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</si>
  <si>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</si>
  <si>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</si>
  <si>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</si>
  <si>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</si>
  <si>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</si>
  <si>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</si>
  <si>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</si>
  <si>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</si>
  <si>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</si>
  <si>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</si>
  <si>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</si>
  <si>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</si>
  <si>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</si>
  <si>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</si>
  <si>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</si>
  <si>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</si>
  <si>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</si>
  <si>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</si>
  <si>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</si>
  <si>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</si>
  <si>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</si>
  <si>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</si>
  <si>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</si>
  <si>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</si>
  <si>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</si>
  <si>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</si>
  <si>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</si>
  <si>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</si>
  <si>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</si>
  <si>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</si>
  <si>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</si>
  <si>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</si>
  <si>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</si>
  <si>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</si>
  <si>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</si>
  <si>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</si>
  <si>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</si>
  <si>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</si>
  <si>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</si>
  <si>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</si>
  <si>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</si>
  <si>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</si>
  <si>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</si>
  <si>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</si>
  <si>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</si>
  <si>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</si>
  <si>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</si>
  <si>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</si>
  <si>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</si>
  <si>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</si>
  <si>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</si>
  <si>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</si>
  <si>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</si>
  <si>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</si>
  <si>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</si>
  <si>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</si>
  <si>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</si>
  <si>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</si>
  <si>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</si>
  <si>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</si>
  <si>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</si>
  <si>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</si>
  <si>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</si>
  <si>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</si>
  <si>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</si>
  <si>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</si>
  <si>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</si>
  <si>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</si>
  <si>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</si>
  <si>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</si>
  <si>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</si>
  <si>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</si>
  <si>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</si>
  <si>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</si>
  <si>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</si>
  <si>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</si>
  <si>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</si>
  <si>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</si>
  <si>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</si>
  <si>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</si>
  <si>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</si>
  <si>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</si>
  <si>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</si>
  <si>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</si>
  <si>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</si>
  <si>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</si>
  <si>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</si>
  <si>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</si>
  <si>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</si>
  <si>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</si>
  <si>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</si>
  <si>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</si>
  <si>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</si>
  <si>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</si>
  <si>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</si>
  <si>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</si>
  <si>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</si>
  <si>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</si>
  <si>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</si>
  <si>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</si>
  <si>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</si>
  <si>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</si>
  <si>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</si>
  <si>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</si>
  <si>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</si>
  <si>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</si>
  <si>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</si>
  <si>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</si>
  <si>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</si>
  <si>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</si>
  <si>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</si>
  <si>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</si>
  <si>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</si>
  <si>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</si>
  <si>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</si>
  <si>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</si>
  <si>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</si>
  <si>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</si>
  <si>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</si>
  <si>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</si>
  <si>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</si>
  <si>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</si>
  <si>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</si>
  <si>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</si>
  <si>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</si>
  <si>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</si>
  <si>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</si>
  <si>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</si>
  <si>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</si>
  <si>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</si>
  <si>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</si>
  <si>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</si>
  <si>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</si>
  <si>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</si>
  <si>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</si>
  <si>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</si>
  <si>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</si>
  <si>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</si>
  <si>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</si>
  <si>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</si>
  <si>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</si>
  <si>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</si>
  <si>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</si>
  <si>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</si>
  <si>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</si>
  <si>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</si>
  <si>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</si>
  <si>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</si>
  <si>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</si>
  <si>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</si>
  <si>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</si>
  <si>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</si>
  <si>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</si>
  <si>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</si>
  <si>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</si>
  <si>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</si>
  <si>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</si>
  <si>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</si>
  <si>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</si>
  <si>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</si>
  <si>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</si>
  <si>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</si>
  <si>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</si>
  <si>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</si>
  <si>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</si>
  <si>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</si>
  <si>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</si>
  <si>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</si>
  <si>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</si>
  <si>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</si>
  <si>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</si>
  <si>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</si>
  <si>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</si>
  <si>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</si>
  <si>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</si>
  <si>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</si>
  <si>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</si>
  <si>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</si>
  <si>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</si>
  <si>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</si>
  <si>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</si>
  <si>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</si>
  <si>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</si>
  <si>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</si>
  <si>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</si>
  <si>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</si>
  <si>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</si>
  <si>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</si>
  <si>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</si>
  <si>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</si>
  <si>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</si>
  <si>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</si>
  <si>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</si>
  <si>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</si>
  <si>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</si>
  <si>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</si>
  <si>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</si>
  <si>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</si>
  <si>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</si>
  <si>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</si>
  <si>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</si>
  <si>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</si>
  <si>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</si>
  <si>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</si>
  <si>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</si>
  <si>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</si>
  <si>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</si>
  <si>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</si>
  <si>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</si>
  <si>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</si>
  <si>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</si>
  <si>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</si>
  <si>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</si>
  <si>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</si>
  <si>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</si>
  <si>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</si>
  <si>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</si>
  <si>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</si>
  <si>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</si>
  <si>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</si>
  <si>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</si>
  <si>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</si>
  <si>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</si>
  <si>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</si>
  <si>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</si>
  <si>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</si>
  <si>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</si>
  <si>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</si>
  <si>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</si>
  <si>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</si>
  <si>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</si>
  <si>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</si>
  <si>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</si>
  <si>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</si>
  <si>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</si>
  <si>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</si>
  <si>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</si>
  <si>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</si>
  <si>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</si>
  <si>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</si>
  <si>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</si>
  <si>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</si>
  <si>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</si>
  <si>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</si>
  <si>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</si>
  <si>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</si>
  <si>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</si>
  <si>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</si>
  <si>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</si>
  <si>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</si>
  <si>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</si>
  <si>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</si>
  <si>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</si>
  <si>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</si>
  <si>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</si>
  <si>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</si>
  <si>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</si>
  <si>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</si>
  <si>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</si>
  <si>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</si>
  <si>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</si>
  <si>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</si>
  <si>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</si>
  <si>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</si>
  <si>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</si>
  <si>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</si>
  <si>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</si>
  <si>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</si>
  <si>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</si>
  <si>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</si>
  <si>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</si>
  <si>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</si>
  <si>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</si>
  <si>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</si>
  <si>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</si>
  <si>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</si>
  <si>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</si>
  <si>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</si>
  <si>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</si>
  <si>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</si>
  <si>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</si>
  <si>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</si>
  <si>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</si>
  <si>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</si>
  <si>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</si>
  <si>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</si>
  <si>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</si>
  <si>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</si>
  <si>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</si>
  <si>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</si>
  <si>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</si>
  <si>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</si>
  <si>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</si>
  <si>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</si>
  <si>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</si>
  <si>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</si>
  <si>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</si>
  <si>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</si>
  <si>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</si>
  <si>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</si>
  <si>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</si>
  <si>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</si>
  <si>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</si>
  <si>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</si>
  <si>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</si>
  <si>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</si>
  <si>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</si>
  <si>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</si>
  <si>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</si>
  <si>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</si>
  <si>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</si>
  <si>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</si>
  <si>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</si>
  <si>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</si>
  <si>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</si>
  <si>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</si>
  <si>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</si>
  <si>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</si>
  <si>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</si>
  <si>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</si>
  <si>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</si>
  <si>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</si>
  <si>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</si>
  <si>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</si>
  <si>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</si>
  <si>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</si>
  <si>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</si>
  <si>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</si>
  <si>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</si>
  <si>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</si>
  <si>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</si>
  <si>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</si>
  <si>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</si>
  <si>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</si>
  <si>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</si>
  <si>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</si>
  <si>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</si>
  <si>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</si>
  <si>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</si>
  <si>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</si>
  <si>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</si>
  <si>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</si>
  <si>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</si>
  <si>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</si>
  <si>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</si>
  <si>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</si>
  <si>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</si>
  <si>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</si>
  <si>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</si>
  <si>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</si>
  <si>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</si>
  <si>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</si>
  <si>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</si>
  <si>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</si>
  <si>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</si>
  <si>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</si>
  <si>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</si>
  <si>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</si>
  <si>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</si>
  <si>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</si>
  <si>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</si>
  <si>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</si>
  <si>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</si>
  <si>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</si>
  <si>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</si>
  <si>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</si>
  <si>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</si>
  <si>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</si>
  <si>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</si>
  <si>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</si>
  <si>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</si>
  <si>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</si>
  <si>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</si>
  <si>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</si>
  <si>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</si>
  <si>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</si>
  <si>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</si>
  <si>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</si>
  <si>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</si>
  <si>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</si>
  <si>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</si>
  <si>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</si>
  <si>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</si>
  <si>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</si>
  <si>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</si>
  <si>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</si>
  <si>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</si>
  <si>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</si>
  <si>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</si>
  <si>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</si>
  <si>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</si>
  <si>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</si>
  <si>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</si>
  <si>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</si>
  <si>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</si>
  <si>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</si>
  <si>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</si>
  <si>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</si>
  <si>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</si>
  <si>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</si>
  <si>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</si>
  <si>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</si>
  <si>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</si>
  <si>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</si>
  <si>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</si>
  <si>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</si>
  <si>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</si>
  <si>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</si>
  <si>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</si>
  <si>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</si>
  <si>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</si>
  <si>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</si>
  <si>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</si>
  <si>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</si>
  <si>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</si>
  <si>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</si>
  <si>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</si>
  <si>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</si>
  <si>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</si>
  <si>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</si>
  <si>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</si>
  <si>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</si>
  <si>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</si>
  <si>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</si>
  <si>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</si>
  <si>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</si>
  <si>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</si>
  <si>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</si>
  <si>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</si>
  <si>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</si>
  <si>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</si>
  <si>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</si>
  <si>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</si>
  <si>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</si>
  <si>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</si>
  <si>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</si>
  <si>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</si>
  <si>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</si>
  <si>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</si>
  <si>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</si>
  <si>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</si>
  <si>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</si>
  <si>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</si>
  <si>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</si>
  <si>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</si>
  <si>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</si>
  <si>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</si>
  <si>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</si>
  <si>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</si>
  <si>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</si>
  <si>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</si>
  <si>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</si>
  <si>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</si>
  <si>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</si>
  <si>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</si>
  <si>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</si>
  <si>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</si>
  <si>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</si>
  <si>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</si>
  <si>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</si>
  <si>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</si>
  <si>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</si>
  <si>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</si>
  <si>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</si>
  <si>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</si>
  <si>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</si>
  <si>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</si>
  <si>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</si>
  <si>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</si>
  <si>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</si>
  <si>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</si>
  <si>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</si>
  <si>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</si>
  <si>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</si>
  <si>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</si>
  <si>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</si>
  <si>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</si>
  <si>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</si>
  <si>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</si>
  <si>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</si>
  <si>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</si>
  <si>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</si>
  <si>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</si>
  <si>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</si>
  <si>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</si>
  <si>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</si>
  <si>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</si>
  <si>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</si>
  <si>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</si>
  <si>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</si>
  <si>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</si>
  <si>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</si>
  <si>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</si>
  <si>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</si>
  <si>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</si>
  <si>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</si>
  <si>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</si>
  <si>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</si>
  <si>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</si>
  <si>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</si>
  <si>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</si>
  <si>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</si>
  <si>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</si>
  <si>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</si>
  <si>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</si>
  <si>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</si>
  <si>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</si>
  <si>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</si>
  <si>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</si>
  <si>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</si>
  <si>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</si>
  <si>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</si>
  <si>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</si>
  <si>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</si>
  <si>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</si>
  <si>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</si>
  <si>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</si>
  <si>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</si>
  <si>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</si>
  <si>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</si>
  <si>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</si>
  <si>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</si>
  <si>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</si>
  <si>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</si>
  <si>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</si>
  <si>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</si>
  <si>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</si>
  <si>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</si>
  <si>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</si>
  <si>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</si>
  <si>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</si>
  <si>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</si>
  <si>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</si>
  <si>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</si>
  <si>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</si>
  <si>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</si>
  <si>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</si>
  <si>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</si>
  <si>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</si>
  <si>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</si>
  <si>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</si>
  <si>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</si>
  <si>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</si>
  <si>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</si>
  <si>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</si>
  <si>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</si>
  <si>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</si>
  <si>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</si>
  <si>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</si>
  <si>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</si>
  <si>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</si>
  <si>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</si>
  <si>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</si>
  <si>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</si>
  <si>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</si>
  <si>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</si>
  <si>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</si>
  <si>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</si>
  <si>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</si>
  <si>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</si>
  <si>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</si>
  <si>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</si>
  <si>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</si>
  <si>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</si>
  <si>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</si>
  <si>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</si>
  <si>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</si>
  <si>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</si>
  <si>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</si>
  <si>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</si>
  <si>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</si>
  <si>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</si>
  <si>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</si>
  <si>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</si>
  <si>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</si>
  <si>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</si>
  <si>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</si>
  <si>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</si>
  <si>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</si>
  <si>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</si>
  <si>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</si>
  <si>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</si>
  <si>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</si>
  <si>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</si>
  <si>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</si>
  <si>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</si>
  <si>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</si>
  <si>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</si>
  <si>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</si>
  <si>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</si>
  <si>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</si>
  <si>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</si>
  <si>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</si>
  <si>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</si>
  <si>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</si>
  <si>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</si>
  <si>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</si>
  <si>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</si>
  <si>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</si>
  <si>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</si>
  <si>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</si>
  <si>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</si>
  <si>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</si>
  <si>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</si>
  <si>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</si>
  <si>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</si>
  <si>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</si>
  <si>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</si>
  <si>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</si>
  <si>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</si>
  <si>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</si>
  <si>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</si>
  <si>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</si>
  <si>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</si>
  <si>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</si>
  <si>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</si>
  <si>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</si>
  <si>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</si>
  <si>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</si>
  <si>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</si>
  <si>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</si>
  <si>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</si>
  <si>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</si>
  <si>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</si>
  <si>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</si>
  <si>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</si>
  <si>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</si>
  <si>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</si>
  <si>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</si>
  <si>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</si>
  <si>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</si>
  <si>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</si>
  <si>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</si>
  <si>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</si>
  <si>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</si>
  <si>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</si>
  <si>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</si>
  <si>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</si>
  <si>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</si>
  <si>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</si>
  <si>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</si>
  <si>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</si>
  <si>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</si>
  <si>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</si>
  <si>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</si>
  <si>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</si>
  <si>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</si>
  <si>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</si>
  <si>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</si>
  <si>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</si>
  <si>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</si>
  <si>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</si>
  <si>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</si>
  <si>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</si>
  <si>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</si>
  <si>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</si>
  <si>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</si>
  <si>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</si>
  <si>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</si>
  <si>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</si>
  <si>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</si>
  <si>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</si>
  <si>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</si>
  <si>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</si>
  <si>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</si>
  <si>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</si>
  <si>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</si>
  <si>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</si>
  <si>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</si>
  <si>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</si>
  <si>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</si>
  <si>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</si>
  <si>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</si>
  <si>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</si>
  <si>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</si>
  <si>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</si>
  <si>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</si>
  <si>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</si>
  <si>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</si>
  <si>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</si>
  <si>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</si>
  <si>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</si>
  <si>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</si>
  <si>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</si>
  <si>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</si>
  <si>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</si>
  <si>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</si>
  <si>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</si>
  <si>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</si>
  <si>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</si>
  <si>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</si>
  <si>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</si>
  <si>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</si>
  <si>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</si>
  <si>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</si>
  <si>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</si>
  <si>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</si>
  <si>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</si>
  <si>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</si>
  <si>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</si>
  <si>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</si>
  <si>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</si>
  <si>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</si>
  <si>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</si>
  <si>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</si>
  <si>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</si>
  <si>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</si>
  <si>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</si>
  <si>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</si>
  <si>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</si>
  <si>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</si>
  <si>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</si>
  <si>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</si>
  <si>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</si>
  <si>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</si>
  <si>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</si>
  <si>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</si>
  <si>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</si>
  <si>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</si>
  <si>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</si>
  <si>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</si>
  <si>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</si>
  <si>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</si>
  <si>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</si>
  <si>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</si>
  <si>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</si>
  <si>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</si>
  <si>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</si>
  <si>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</si>
  <si>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</si>
  <si>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</si>
  <si>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</si>
  <si>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</si>
  <si>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</si>
  <si>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</si>
  <si>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</si>
  <si>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</si>
  <si>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</si>
  <si>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</si>
  <si>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</si>
  <si>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</si>
  <si>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</si>
  <si>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</si>
  <si>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</si>
  <si>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</si>
  <si>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</si>
  <si>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</si>
  <si>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</si>
  <si>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</si>
  <si>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</si>
  <si>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</si>
  <si>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</si>
  <si>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</si>
  <si>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</si>
  <si>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</si>
  <si>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</si>
  <si>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</si>
  <si>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</si>
  <si>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</si>
  <si>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</si>
  <si>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</si>
  <si>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</si>
  <si>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</si>
  <si>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</si>
  <si>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</si>
  <si>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</si>
  <si>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</si>
  <si>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</si>
  <si>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</si>
  <si>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</si>
  <si>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</si>
  <si>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</si>
  <si>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</si>
  <si>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</si>
  <si>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</si>
  <si>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</si>
  <si>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</si>
  <si>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</si>
  <si>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</si>
  <si>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</si>
  <si>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</si>
  <si>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</si>
  <si>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</si>
  <si>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</si>
  <si>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</si>
  <si>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</si>
  <si>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</si>
  <si>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</si>
  <si>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</si>
  <si>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</si>
  <si>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</si>
  <si>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</si>
  <si>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</si>
  <si>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</si>
  <si>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</si>
  <si>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</si>
  <si>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</si>
  <si>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</si>
  <si>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</si>
  <si>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</si>
  <si>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</si>
  <si>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</si>
  <si>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</si>
  <si>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</si>
  <si>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</si>
  <si>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</si>
  <si>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</si>
  <si>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</si>
  <si>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</si>
  <si>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</si>
  <si>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</si>
  <si>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</si>
  <si>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</si>
  <si>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</si>
  <si>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</si>
  <si>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</si>
  <si>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</si>
  <si>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</si>
  <si>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</si>
  <si>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</si>
  <si>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</si>
  <si>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</si>
  <si>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</si>
  <si>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</si>
  <si>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</si>
  <si>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</si>
  <si>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</si>
  <si>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</si>
  <si>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</si>
  <si>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</si>
  <si>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</si>
  <si>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</si>
  <si>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</si>
  <si>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</si>
  <si>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</si>
  <si>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</si>
  <si>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</si>
  <si>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</si>
  <si>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</si>
  <si>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</si>
  <si>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</si>
  <si>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</si>
  <si>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</si>
  <si>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</si>
  <si>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</si>
  <si>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</si>
  <si>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</si>
  <si>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</si>
  <si>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</si>
  <si>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</si>
  <si>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</si>
  <si>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</si>
  <si>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</si>
  <si>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</si>
  <si>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</si>
  <si>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</si>
  <si>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</si>
  <si>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</si>
  <si>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</si>
  <si>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</si>
  <si>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</si>
  <si>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</si>
  <si>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</si>
  <si>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</si>
  <si>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</si>
  <si>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</si>
  <si>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</si>
  <si>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</si>
  <si>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</si>
  <si>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</si>
  <si>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</si>
  <si>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</si>
  <si>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</si>
  <si>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</si>
  <si>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</si>
  <si>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</si>
  <si>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</si>
  <si>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</si>
  <si>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</si>
  <si>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</si>
  <si>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</si>
  <si>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</si>
  <si>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</si>
  <si>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</si>
  <si>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</si>
  <si>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</si>
  <si>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</si>
  <si>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</si>
  <si>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</si>
  <si>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</si>
  <si>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</si>
  <si>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</si>
  <si>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</si>
  <si>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</si>
  <si>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</si>
  <si>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</si>
  <si>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</si>
  <si>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</si>
  <si>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</si>
  <si>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</si>
  <si>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</si>
  <si>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</si>
  <si>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</si>
  <si>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</si>
  <si>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</si>
  <si>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</si>
  <si>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</si>
  <si>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</si>
  <si>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</si>
  <si>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</si>
  <si>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</si>
  <si>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</si>
  <si>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</si>
  <si>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</si>
  <si>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</si>
  <si>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</si>
  <si>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</si>
  <si>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</si>
  <si>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</si>
  <si>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</si>
  <si>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</si>
  <si>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</si>
  <si>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</si>
  <si>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</si>
  <si>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</si>
  <si>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</si>
  <si>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</si>
  <si>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</si>
  <si>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</si>
  <si>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</si>
  <si>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</si>
  <si>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</si>
  <si>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</si>
  <si>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</si>
  <si>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</si>
  <si>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</si>
  <si>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</si>
  <si>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</si>
  <si>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</si>
  <si>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</si>
  <si>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</si>
  <si>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</si>
  <si>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</si>
  <si>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</si>
  <si>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</si>
  <si>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</si>
  <si>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</si>
  <si>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</si>
  <si>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</si>
  <si>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</si>
  <si>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</si>
  <si>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</si>
  <si>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</si>
  <si>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</si>
  <si>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</si>
  <si>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</si>
  <si>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</si>
  <si>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</si>
  <si>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</si>
  <si>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</si>
  <si>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</si>
  <si>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</si>
  <si>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</si>
  <si>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</si>
  <si>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</si>
  <si>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</si>
  <si>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</si>
  <si>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</si>
  <si>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</si>
  <si>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</si>
  <si>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</si>
  <si>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</si>
  <si>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</si>
  <si>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</si>
  <si>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</si>
  <si>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</si>
  <si>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</si>
  <si>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</si>
  <si>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</si>
  <si>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</si>
  <si>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</si>
  <si>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</si>
  <si>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</si>
  <si>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</si>
  <si>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</si>
  <si>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</si>
  <si>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</si>
  <si>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</si>
  <si>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</si>
  <si>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</si>
  <si>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</si>
  <si>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</si>
  <si>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</si>
  <si>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</si>
  <si>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</si>
  <si>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</si>
  <si>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</si>
  <si>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</si>
  <si>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</si>
  <si>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</si>
  <si>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</si>
  <si>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</si>
  <si>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</si>
  <si>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</si>
  <si>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</si>
  <si>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</si>
  <si>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</si>
  <si>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</si>
  <si>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</si>
  <si>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</si>
  <si>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</si>
  <si>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</si>
  <si>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</si>
  <si>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</si>
  <si>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</si>
  <si>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</si>
  <si>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</si>
  <si>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</si>
  <si>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</si>
  <si>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</si>
  <si>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</si>
  <si>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</si>
  <si>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</si>
  <si>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</si>
  <si>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</si>
  <si>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</si>
  <si>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</si>
  <si>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</si>
  <si>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</si>
  <si>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</si>
  <si>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</si>
  <si>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</si>
  <si>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</si>
  <si>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</si>
  <si>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</si>
  <si>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</si>
  <si>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</si>
  <si>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</si>
  <si>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</si>
  <si>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</si>
  <si>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</si>
  <si>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</si>
  <si>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</si>
  <si>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</si>
  <si>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</si>
  <si>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</si>
  <si>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</si>
  <si>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</si>
  <si>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</si>
  <si>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</si>
  <si>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</si>
  <si>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</si>
  <si>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</si>
  <si>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</si>
  <si>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</si>
  <si>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</si>
  <si>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</si>
  <si>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</si>
  <si>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</si>
  <si>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</si>
  <si>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</si>
  <si>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</si>
  <si>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</si>
  <si>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</si>
  <si>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</si>
  <si>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</si>
  <si>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</si>
  <si>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</si>
  <si>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</si>
  <si>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</si>
  <si>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</si>
  <si>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</si>
  <si>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</si>
  <si>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</si>
  <si>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</si>
  <si>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</si>
  <si>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</si>
  <si>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</si>
  <si>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</si>
  <si>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</si>
  <si>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</si>
  <si>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</si>
  <si>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</si>
  <si>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</si>
  <si>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</si>
  <si>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</si>
  <si>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</si>
  <si>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</si>
  <si>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</si>
  <si>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</si>
  <si>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</si>
  <si>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</si>
  <si>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</si>
  <si>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</si>
  <si>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</si>
  <si>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</si>
  <si>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</si>
  <si>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</si>
  <si>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</si>
  <si>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</si>
  <si>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</si>
  <si>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</si>
  <si>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</si>
  <si>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</si>
  <si>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</si>
  <si>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</si>
  <si>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</si>
  <si>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</si>
  <si>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</si>
  <si>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</si>
  <si>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</si>
  <si>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</si>
  <si>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</si>
  <si>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</si>
  <si>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</si>
  <si>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</si>
  <si>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</si>
  <si>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</si>
  <si>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</si>
  <si>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</si>
  <si>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</si>
  <si>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</si>
  <si>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</si>
  <si>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</si>
  <si>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</si>
  <si>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</si>
  <si>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</si>
  <si>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</si>
  <si>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</si>
  <si>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</si>
  <si>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</si>
  <si>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</si>
  <si>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</si>
  <si>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</si>
  <si>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</si>
  <si>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</si>
  <si>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</si>
  <si>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</si>
  <si>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</si>
  <si>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</si>
  <si>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</si>
  <si>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</si>
  <si>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</si>
  <si>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</si>
  <si>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</si>
  <si>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</si>
  <si>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</si>
  <si>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</si>
  <si>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</si>
  <si>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</si>
  <si>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</si>
  <si>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</si>
  <si>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</si>
  <si>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</si>
  <si>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</si>
  <si>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</si>
  <si>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</si>
  <si>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</si>
  <si>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</si>
  <si>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</si>
  <si>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</si>
  <si>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</si>
  <si>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</si>
  <si>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</si>
  <si>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</si>
  <si>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</si>
  <si>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</si>
  <si>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</si>
  <si>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</si>
  <si>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</si>
  <si>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</si>
  <si>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</si>
  <si>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</si>
  <si>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</si>
  <si>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</si>
  <si>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</si>
  <si>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</si>
  <si>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</si>
  <si>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</si>
  <si>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</si>
  <si>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</si>
  <si>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</si>
  <si>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</si>
  <si>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</si>
  <si>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</si>
  <si>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</si>
  <si>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</si>
  <si>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</si>
  <si>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</si>
  <si>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</si>
  <si>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</si>
  <si>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</si>
  <si>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</si>
  <si>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</si>
  <si>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</si>
  <si>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</si>
  <si>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</si>
  <si>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</si>
  <si>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</si>
  <si>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</si>
  <si>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</si>
  <si>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</si>
  <si>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</si>
  <si>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</si>
  <si>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</si>
  <si>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</si>
  <si>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</si>
  <si>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</si>
  <si>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</si>
  <si>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</si>
  <si>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</si>
  <si>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</si>
  <si>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</si>
  <si>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</si>
  <si>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</si>
  <si>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</si>
  <si>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</si>
  <si>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</si>
  <si>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</si>
  <si>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</si>
  <si>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</si>
  <si>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</si>
  <si>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</si>
  <si>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</si>
  <si>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</si>
  <si>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</si>
  <si>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</si>
  <si>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</si>
  <si>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</si>
  <si>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</si>
  <si>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</si>
  <si>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</si>
  <si>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</si>
  <si>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</si>
  <si>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</si>
  <si>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</si>
  <si>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</si>
  <si>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</si>
  <si>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</si>
  <si>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</si>
  <si>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</si>
  <si>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</si>
  <si>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</si>
  <si>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</si>
  <si>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</si>
  <si>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</si>
  <si>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</si>
  <si>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</si>
  <si>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</si>
  <si>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</si>
  <si>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</si>
  <si>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</si>
  <si>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</si>
  <si>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</si>
  <si>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</si>
  <si>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</si>
  <si>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</si>
  <si>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</si>
  <si>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</si>
  <si>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</si>
  <si>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</si>
  <si>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</si>
  <si>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</si>
  <si>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</si>
  <si>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</si>
  <si>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</si>
  <si>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</si>
  <si>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</si>
  <si>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</si>
  <si>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</si>
  <si>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</si>
  <si>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</si>
  <si>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</si>
  <si>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</si>
  <si>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</si>
  <si>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</si>
  <si>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</si>
  <si>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</si>
  <si>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</si>
  <si>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</si>
  <si>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</si>
  <si>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</si>
  <si>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</si>
  <si>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</si>
  <si>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</si>
  <si>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</si>
  <si>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</si>
  <si>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</si>
  <si>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</si>
  <si>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</si>
  <si>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</si>
  <si>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</si>
  <si>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</si>
  <si>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</si>
  <si>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</si>
  <si>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</si>
  <si>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</si>
  <si>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</si>
  <si>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</si>
  <si>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</si>
  <si>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</si>
  <si>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</si>
  <si>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</si>
  <si>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</si>
  <si>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</si>
  <si>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</si>
  <si>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</si>
  <si>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</si>
  <si>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</si>
  <si>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</si>
  <si>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</si>
  <si>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</si>
  <si>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</si>
  <si>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</si>
  <si>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</si>
  <si>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</si>
  <si>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</si>
  <si>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</si>
  <si>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</si>
  <si>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</si>
  <si>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</si>
  <si>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</si>
  <si>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</si>
  <si>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</si>
  <si>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</si>
  <si>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</si>
  <si>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</si>
  <si>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</si>
  <si>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</si>
  <si>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</si>
  <si>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</si>
  <si>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</si>
  <si>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</si>
  <si>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</si>
  <si>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</si>
  <si>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</si>
  <si>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</si>
  <si>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</si>
  <si>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</si>
  <si>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</si>
  <si>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</si>
  <si>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</si>
  <si>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</si>
  <si>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</si>
  <si>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</si>
  <si>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</si>
  <si>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</si>
  <si>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</si>
  <si>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</si>
  <si>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</si>
  <si>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</si>
  <si>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</si>
  <si>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</si>
  <si>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</si>
  <si>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</si>
  <si>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</si>
  <si>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</si>
  <si>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</si>
  <si>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</si>
  <si>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</si>
  <si>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</si>
  <si>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</si>
  <si>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</si>
  <si>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</si>
  <si>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</si>
  <si>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</si>
  <si>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</si>
  <si>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</si>
  <si>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</si>
  <si>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</si>
  <si>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</si>
  <si>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</si>
  <si>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</si>
  <si>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</si>
  <si>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</si>
  <si>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</si>
  <si>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</si>
  <si>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</si>
  <si>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</si>
  <si>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</si>
  <si>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</si>
  <si>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</si>
  <si>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</si>
  <si>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</si>
  <si>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</si>
  <si>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</si>
  <si>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</si>
  <si>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</si>
  <si>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</si>
  <si>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</si>
  <si>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</si>
  <si>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</si>
  <si>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</si>
  <si>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</si>
  <si>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</si>
  <si>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</si>
  <si>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</si>
  <si>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</si>
  <si>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</si>
  <si>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</si>
  <si>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</si>
  <si>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</si>
  <si>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</si>
  <si>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</si>
  <si>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</si>
  <si>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</si>
  <si>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</si>
  <si>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</si>
  <si>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</si>
  <si>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</si>
  <si>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</si>
  <si>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</si>
  <si>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</si>
  <si>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</si>
  <si>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</si>
  <si>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</si>
  <si>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</si>
  <si>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</si>
  <si>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</si>
  <si>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</si>
  <si>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</si>
  <si>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</si>
  <si>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</si>
  <si>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</si>
  <si>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</si>
  <si>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</si>
  <si>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</si>
  <si>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</si>
  <si>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</si>
  <si>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</si>
  <si>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</si>
  <si>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</si>
  <si>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</si>
  <si>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</si>
  <si>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</si>
  <si>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</si>
  <si>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</si>
  <si>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</si>
  <si>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</si>
  <si>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</si>
  <si>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</si>
  <si>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</si>
  <si>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</si>
  <si>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</si>
  <si>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</si>
  <si>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</si>
  <si>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</si>
  <si>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</si>
  <si>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</si>
  <si>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</si>
  <si>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</si>
  <si>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</si>
  <si>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</si>
  <si>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</si>
  <si>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</si>
  <si>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</si>
  <si>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</si>
  <si>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</si>
  <si>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</si>
  <si>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</si>
  <si>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</si>
  <si>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</si>
  <si>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</si>
  <si>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</si>
  <si>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</si>
  <si>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</si>
  <si>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</si>
  <si>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</si>
  <si>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</si>
  <si>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</si>
  <si>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</si>
  <si>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</si>
  <si>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</si>
  <si>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</si>
  <si>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</si>
  <si>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</si>
  <si>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</si>
  <si>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</si>
  <si>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</si>
  <si>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</si>
  <si>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</si>
  <si>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</si>
  <si>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</si>
  <si>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</si>
  <si>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</si>
  <si>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</si>
  <si>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</si>
  <si>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</si>
  <si>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</si>
  <si>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</si>
  <si>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</si>
  <si>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</si>
  <si>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</si>
  <si>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</si>
  <si>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</si>
  <si>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</si>
  <si>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</si>
  <si>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</si>
  <si>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</si>
  <si>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</si>
  <si>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</si>
  <si>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</si>
  <si>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</si>
  <si>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</si>
  <si>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</si>
  <si>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</si>
  <si>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</si>
  <si>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</si>
  <si>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</si>
  <si>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</si>
  <si>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</si>
  <si>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</si>
  <si>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</si>
  <si>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</si>
  <si>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</si>
  <si>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</si>
  <si>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</si>
  <si>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</si>
  <si>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</si>
  <si>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</si>
  <si>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</si>
  <si>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</si>
  <si>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</si>
  <si>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</si>
  <si>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</si>
  <si>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</si>
  <si>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</si>
  <si>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</si>
  <si>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</si>
  <si>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</si>
  <si>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</si>
  <si>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</si>
  <si>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</si>
  <si>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</si>
  <si>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</si>
  <si>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</si>
  <si>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</si>
  <si>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</si>
  <si>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</si>
  <si>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</si>
  <si>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</si>
  <si>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</si>
  <si>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</si>
  <si>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</si>
  <si>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</si>
  <si>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</si>
  <si>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</si>
  <si>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</si>
  <si>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</si>
  <si>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</si>
  <si>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</si>
  <si>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</si>
  <si>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</si>
  <si>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</si>
  <si>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</si>
  <si>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</si>
  <si>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</si>
  <si>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</si>
  <si>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</si>
  <si>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</si>
  <si>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</si>
  <si>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</si>
  <si>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</si>
  <si>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</si>
  <si>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</si>
  <si>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</si>
  <si>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</si>
  <si>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</si>
  <si>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</si>
  <si>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</si>
  <si>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</si>
  <si>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</si>
  <si>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</si>
  <si>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</si>
  <si>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</si>
  <si>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</si>
  <si>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</si>
  <si>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</si>
  <si>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</si>
  <si>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</si>
  <si>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</si>
  <si>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</si>
  <si>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</si>
  <si>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</si>
  <si>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</si>
  <si>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</si>
  <si>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</si>
  <si>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</si>
  <si>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</si>
  <si>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</si>
  <si>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</si>
  <si>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</si>
  <si>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</si>
  <si>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</si>
  <si>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</si>
  <si>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</si>
  <si>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</si>
  <si>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</si>
  <si>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</si>
  <si>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</si>
  <si>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</si>
  <si>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</si>
  <si>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</si>
  <si>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</si>
  <si>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</si>
  <si>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</si>
  <si>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</si>
  <si>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</si>
  <si>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</si>
  <si>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</si>
  <si>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</si>
  <si>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</si>
  <si>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</si>
  <si>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</si>
  <si>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</si>
  <si>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</si>
  <si>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</si>
  <si>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</si>
  <si>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</si>
  <si>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</si>
  <si>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</si>
  <si>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</si>
  <si>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</si>
  <si>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</si>
  <si>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</si>
  <si>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</si>
  <si>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</si>
  <si>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</si>
  <si>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</si>
  <si>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</si>
  <si>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</si>
  <si>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</si>
  <si>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</si>
  <si>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</si>
  <si>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</si>
  <si>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</si>
  <si>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</si>
  <si>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</si>
  <si>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</si>
  <si>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</si>
  <si>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</si>
  <si>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</si>
  <si>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</si>
  <si>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</si>
  <si>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</si>
  <si>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</si>
  <si>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</si>
  <si>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</si>
  <si>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</si>
  <si>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</si>
  <si>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</si>
  <si>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</si>
  <si>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</si>
  <si>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</si>
  <si>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</si>
  <si>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</si>
  <si>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</si>
  <si>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</si>
  <si>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</si>
  <si>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</si>
  <si>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</si>
  <si>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</si>
  <si>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</si>
  <si>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</si>
  <si>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</si>
  <si>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</si>
  <si>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</si>
  <si>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</si>
  <si>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</si>
  <si>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</si>
  <si>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</si>
  <si>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</si>
  <si>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</si>
  <si>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</si>
  <si>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</si>
  <si>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</si>
  <si>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</si>
  <si>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</si>
  <si>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</si>
  <si>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</si>
  <si>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</si>
  <si>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</si>
  <si>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</si>
  <si>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</si>
  <si>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</si>
  <si>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</si>
  <si>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</si>
  <si>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</si>
  <si>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</si>
  <si>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</si>
  <si>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</si>
  <si>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</si>
  <si>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</si>
  <si>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</si>
  <si>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</si>
  <si>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</si>
  <si>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</si>
  <si>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</si>
  <si>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</si>
  <si>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</si>
  <si>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</si>
  <si>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</si>
  <si>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</si>
  <si>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</si>
  <si>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</si>
  <si>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</si>
  <si>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</si>
  <si>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</si>
  <si>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</si>
  <si>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</si>
  <si>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</si>
  <si>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</si>
  <si>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</si>
  <si>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</si>
  <si>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</si>
  <si>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</si>
  <si>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</si>
  <si>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</si>
  <si>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</si>
  <si>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</si>
  <si>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</si>
  <si>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</si>
  <si>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</si>
  <si>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</si>
  <si>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</si>
  <si>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</si>
  <si>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</si>
  <si>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</si>
  <si>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</si>
  <si>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</si>
  <si>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</si>
  <si>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</si>
  <si>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</si>
  <si>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</si>
  <si>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</si>
  <si>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</si>
  <si>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</si>
  <si>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</si>
  <si>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</si>
  <si>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</si>
  <si>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</si>
  <si>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</si>
  <si>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</si>
  <si>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</si>
  <si>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</si>
  <si>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</si>
  <si>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</si>
  <si>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</si>
  <si>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</si>
  <si>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</si>
  <si>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</si>
  <si>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</si>
  <si>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</si>
  <si>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</si>
  <si>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</si>
  <si>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</si>
  <si>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</si>
  <si>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</si>
  <si>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</si>
  <si>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</si>
  <si>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</si>
  <si>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</si>
  <si>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</si>
  <si>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</si>
  <si>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</si>
  <si>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</si>
  <si>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</si>
  <si>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</si>
  <si>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</si>
  <si>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</si>
  <si>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</si>
  <si>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</si>
  <si>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</si>
  <si>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</si>
  <si>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</si>
  <si>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</si>
  <si>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</si>
  <si>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</si>
  <si>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</si>
  <si>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</si>
  <si>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</si>
  <si>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</si>
  <si>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</si>
  <si>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</si>
  <si>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</si>
  <si>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</si>
  <si>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</si>
  <si>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</si>
  <si>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</si>
  <si>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</si>
  <si>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</si>
  <si>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</si>
  <si>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</si>
  <si>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</si>
  <si>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</si>
  <si>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</si>
  <si>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</si>
  <si>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</si>
  <si>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</si>
  <si>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</si>
  <si>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</si>
  <si>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</si>
  <si>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</si>
  <si>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</si>
  <si>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</si>
  <si>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</si>
  <si>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</si>
  <si>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</si>
  <si>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</si>
  <si>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</si>
  <si>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</si>
  <si>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</si>
  <si>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</si>
  <si>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</si>
  <si>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</si>
  <si>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</si>
  <si>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</si>
  <si>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</si>
  <si>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</si>
  <si>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</si>
  <si>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</si>
  <si>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</si>
  <si>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</si>
  <si>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</si>
  <si>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</si>
  <si>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</si>
  <si>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</si>
  <si>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</si>
  <si>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</si>
  <si>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</si>
  <si>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</si>
  <si>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</si>
  <si>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</si>
  <si>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</si>
  <si>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</si>
  <si>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</si>
  <si>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</si>
  <si>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</si>
  <si>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</si>
  <si>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</si>
  <si>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</si>
  <si>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</si>
  <si>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</si>
  <si>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</si>
  <si>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</si>
  <si>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</si>
  <si>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</si>
  <si>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</si>
  <si>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</si>
  <si>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</si>
  <si>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</si>
  <si>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</si>
  <si>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</si>
  <si>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</si>
  <si>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</si>
  <si>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</si>
  <si>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</si>
  <si>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</si>
  <si>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</si>
  <si>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</si>
  <si>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</si>
  <si>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</si>
  <si>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</si>
  <si>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</si>
  <si>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</si>
  <si>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</si>
  <si>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</si>
  <si>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</si>
  <si>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</si>
  <si>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</si>
  <si>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</si>
  <si>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</si>
  <si>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</si>
  <si>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</si>
  <si>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</si>
  <si>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</si>
  <si>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</si>
  <si>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</si>
  <si>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</si>
  <si>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</si>
  <si>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</si>
  <si>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</si>
  <si>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</si>
  <si>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</si>
  <si>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</si>
  <si>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</si>
  <si>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</si>
  <si>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</si>
  <si>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</si>
  <si>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</si>
  <si>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</si>
  <si>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</si>
  <si>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</si>
  <si>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</si>
  <si>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</si>
  <si>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</si>
  <si>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</si>
  <si>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</si>
  <si>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</si>
  <si>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</si>
  <si>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</si>
  <si>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</si>
  <si>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</si>
  <si>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</si>
  <si>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</si>
  <si>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</si>
  <si>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</si>
  <si>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</si>
  <si>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</si>
  <si>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</si>
  <si>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</si>
  <si>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</si>
  <si>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</si>
  <si>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</si>
  <si>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</si>
  <si>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</si>
  <si>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</si>
  <si>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</si>
  <si>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</si>
  <si>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</si>
  <si>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</si>
  <si>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</si>
  <si>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</si>
  <si>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</si>
  <si>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</si>
  <si>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</si>
  <si>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</si>
  <si>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</si>
  <si>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</si>
  <si>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</si>
  <si>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</si>
  <si>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</si>
  <si>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</si>
  <si>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</si>
  <si>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</si>
  <si>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</si>
  <si>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</si>
  <si>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</si>
  <si>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</si>
  <si>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</si>
  <si>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</si>
  <si>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</si>
  <si>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</si>
  <si>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</si>
  <si>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</si>
  <si>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</si>
  <si>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</si>
  <si>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</si>
  <si>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</si>
  <si>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</si>
  <si>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</si>
  <si>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</si>
  <si>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</si>
  <si>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</si>
  <si>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</si>
  <si>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</si>
  <si>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</si>
  <si>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</si>
  <si>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</si>
  <si>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</si>
  <si>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</si>
  <si>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</si>
  <si>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</si>
  <si>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</si>
  <si>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</si>
  <si>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</si>
  <si>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</si>
  <si>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</si>
  <si>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</si>
  <si>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</si>
  <si>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</si>
  <si>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</si>
  <si>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</si>
  <si>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</si>
  <si>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</si>
  <si>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</si>
  <si>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</si>
  <si>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</si>
  <si>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</si>
  <si>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</si>
  <si>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</si>
  <si>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</si>
  <si>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</si>
  <si>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</si>
  <si>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</si>
  <si>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</si>
  <si>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</si>
  <si>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</si>
  <si>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</si>
  <si>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</si>
  <si>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</si>
  <si>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</si>
  <si>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</si>
  <si>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</si>
  <si>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</si>
  <si>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</si>
  <si>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</si>
  <si>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</si>
  <si>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</si>
  <si>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</si>
  <si>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</si>
  <si>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</si>
  <si>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</si>
  <si>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</si>
  <si>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</si>
  <si>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</si>
  <si>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</si>
  <si>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</si>
  <si>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</si>
  <si>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</si>
  <si>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</si>
  <si>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</si>
  <si>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</si>
  <si>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</si>
  <si>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</si>
  <si>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</si>
  <si>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</si>
  <si>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</si>
  <si>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</si>
  <si>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</si>
  <si>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</si>
  <si>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</si>
  <si>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</si>
  <si>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</si>
  <si>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</si>
  <si>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</si>
  <si>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</si>
  <si>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</si>
  <si>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</si>
  <si>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</si>
  <si>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</si>
  <si>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</si>
  <si>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</si>
  <si>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</si>
  <si>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</si>
  <si>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</si>
  <si>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</si>
  <si>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</si>
  <si>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</si>
  <si>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</si>
  <si>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</si>
  <si>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</si>
  <si>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</si>
  <si>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</si>
  <si>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</si>
  <si>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</si>
  <si>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</si>
  <si>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</si>
  <si>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</si>
  <si>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</si>
  <si>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</si>
  <si>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</si>
  <si>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</si>
  <si>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</si>
  <si>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</si>
  <si>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</si>
  <si>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</si>
  <si>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</si>
  <si>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</si>
  <si>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</si>
  <si>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</si>
  <si>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</si>
  <si>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</si>
  <si>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</si>
  <si>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</si>
  <si>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</si>
  <si>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</si>
  <si>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</si>
  <si>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</si>
  <si>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</si>
  <si>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</si>
  <si>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</si>
  <si>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</si>
  <si>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</si>
  <si>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</si>
  <si>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</si>
  <si>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</si>
  <si>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</si>
  <si>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</si>
  <si>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</si>
  <si>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</si>
  <si>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</si>
  <si>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</si>
  <si>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</si>
  <si>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</si>
  <si>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</si>
  <si>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</si>
  <si>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</si>
  <si>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</si>
  <si>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</si>
  <si>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</si>
  <si>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</si>
  <si>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</si>
  <si>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</si>
  <si>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</si>
  <si>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</si>
  <si>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</si>
  <si>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</si>
  <si>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</si>
  <si>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</si>
  <si>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</si>
  <si>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</si>
  <si>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</si>
  <si>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</si>
  <si>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</si>
  <si>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</si>
  <si>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</si>
  <si>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</si>
  <si>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</si>
  <si>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</si>
  <si>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</si>
  <si>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</si>
  <si>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</si>
  <si>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</si>
  <si>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</si>
  <si>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</si>
  <si>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</si>
  <si>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</si>
  <si>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</si>
  <si>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</si>
  <si>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</si>
  <si>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</si>
  <si>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</si>
  <si>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</si>
  <si>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</si>
  <si>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</si>
  <si>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</si>
  <si>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</si>
  <si>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</si>
  <si>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</si>
  <si>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</si>
  <si>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</si>
  <si>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</si>
  <si>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</si>
  <si>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</si>
  <si>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</si>
  <si>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</si>
  <si>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</si>
  <si>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</si>
  <si>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</si>
  <si>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</si>
  <si>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</si>
  <si>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</si>
  <si>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</si>
  <si>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</si>
  <si>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</si>
  <si>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</si>
  <si>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</si>
  <si>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</si>
  <si>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</si>
  <si>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</si>
  <si>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</si>
  <si>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</si>
  <si>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</si>
  <si>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</si>
  <si>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</si>
  <si>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</si>
  <si>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</si>
  <si>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</si>
  <si>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</si>
  <si>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</si>
  <si>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</si>
  <si>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</si>
  <si>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</si>
  <si>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</si>
  <si>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</si>
  <si>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</si>
  <si>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</si>
  <si>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</si>
  <si>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</si>
  <si>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</si>
  <si>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</si>
  <si>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</si>
  <si>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</si>
  <si>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</si>
  <si>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</si>
  <si>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</si>
  <si>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</si>
  <si>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</si>
  <si>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</si>
  <si>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</si>
  <si>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</si>
  <si>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</si>
  <si>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</si>
  <si>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</si>
  <si>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</si>
  <si>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</si>
  <si>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</si>
  <si>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</si>
  <si>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</si>
  <si>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</si>
  <si>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</si>
  <si>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</si>
  <si>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</si>
  <si>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</si>
  <si>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</si>
  <si>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</si>
  <si>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</si>
  <si>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</si>
  <si>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</si>
  <si>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</si>
  <si>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</si>
  <si>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</si>
  <si>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</si>
  <si>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</si>
  <si>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</si>
  <si>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</si>
  <si>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</si>
  <si>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</si>
  <si>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</si>
  <si>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</si>
  <si>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</si>
  <si>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</si>
  <si>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</si>
  <si>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</si>
  <si>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</si>
  <si>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</si>
  <si>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</si>
  <si>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</si>
  <si>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</si>
  <si>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</si>
  <si>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</si>
  <si>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</si>
  <si>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</si>
  <si>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</si>
  <si>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</si>
  <si>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</si>
  <si>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</si>
  <si>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</si>
  <si>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</si>
  <si>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</si>
  <si>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</si>
  <si>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</si>
  <si>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</si>
  <si>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</si>
  <si>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</si>
  <si>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</si>
  <si>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</si>
  <si>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</si>
  <si>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</si>
  <si>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</si>
  <si>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</si>
  <si>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</si>
  <si>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</si>
  <si>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</si>
  <si>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</si>
  <si>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</si>
  <si>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</si>
  <si>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</si>
  <si>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</si>
  <si>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</si>
  <si>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</si>
  <si>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</si>
  <si>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</si>
  <si>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</si>
  <si>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</si>
  <si>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</si>
  <si>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</si>
  <si>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</si>
  <si>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</si>
  <si>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</si>
  <si>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</si>
  <si>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</si>
  <si>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</si>
  <si>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</si>
  <si>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</si>
  <si>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</si>
  <si>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</si>
  <si>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</si>
  <si>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</si>
  <si>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</si>
  <si>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</si>
  <si>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</si>
  <si>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</si>
  <si>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</si>
  <si>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</si>
  <si>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</si>
  <si>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</si>
  <si>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</si>
  <si>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</si>
  <si>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</si>
  <si>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</si>
  <si>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</si>
  <si>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</si>
  <si>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</si>
  <si>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</si>
  <si>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</si>
  <si>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</si>
  <si>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</si>
  <si>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</si>
  <si>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</si>
  <si>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</si>
  <si>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</si>
  <si>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</si>
  <si>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</si>
  <si>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</si>
  <si>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</si>
  <si>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</si>
  <si>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</si>
  <si>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</si>
  <si>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</si>
  <si>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</si>
  <si>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</si>
  <si>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</si>
  <si>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</si>
  <si>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</si>
  <si>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</si>
  <si>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</si>
  <si>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</si>
  <si>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</si>
  <si>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</si>
  <si>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</si>
  <si>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</si>
  <si>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</si>
  <si>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</si>
  <si>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</si>
  <si>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</si>
  <si>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</si>
  <si>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</si>
  <si>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</si>
  <si>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</si>
  <si>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</si>
  <si>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</si>
  <si>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</si>
  <si>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</si>
  <si>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</si>
  <si>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</si>
  <si>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</si>
  <si>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</si>
  <si>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</si>
  <si>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</si>
  <si>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</si>
  <si>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</si>
  <si>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</si>
  <si>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</si>
  <si>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</si>
  <si>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</si>
  <si>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</si>
  <si>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</si>
  <si>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</si>
  <si>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</si>
  <si>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</si>
  <si>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</si>
  <si>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</si>
  <si>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</si>
  <si>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</si>
  <si>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</si>
  <si>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</si>
  <si>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</si>
  <si>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</si>
  <si>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</si>
  <si>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</si>
  <si>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</si>
  <si>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</si>
  <si>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</si>
  <si>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</si>
  <si>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</si>
  <si>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</si>
  <si>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</si>
  <si>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</si>
  <si>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</si>
  <si>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</si>
  <si>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</si>
  <si>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</si>
  <si>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</si>
  <si>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</si>
  <si>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</si>
  <si>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</si>
  <si>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</si>
  <si>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</si>
  <si>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</si>
  <si>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</si>
  <si>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</si>
  <si>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</si>
  <si>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</si>
  <si>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</si>
  <si>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</si>
  <si>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</si>
  <si>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</si>
  <si>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</si>
  <si>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</si>
  <si>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</si>
  <si>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</si>
  <si>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</si>
  <si>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</si>
  <si>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</si>
  <si>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</si>
  <si>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</si>
  <si>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</si>
  <si>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</si>
  <si>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</si>
  <si>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</si>
  <si>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</si>
  <si>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</si>
  <si>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</si>
  <si>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</si>
  <si>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</si>
  <si>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</si>
  <si>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</si>
  <si>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</si>
  <si>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</si>
  <si>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</si>
  <si>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</si>
  <si>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</si>
  <si>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</si>
  <si>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</si>
  <si>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</si>
  <si>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</si>
  <si>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</si>
  <si>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</si>
  <si>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</si>
  <si>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</si>
  <si>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</si>
  <si>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</si>
  <si>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</si>
  <si>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</si>
  <si>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</si>
  <si>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</si>
  <si>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</si>
  <si>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</si>
  <si>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</si>
  <si>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</si>
  <si>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</si>
  <si>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</si>
  <si>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</si>
  <si>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</si>
  <si>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</si>
  <si>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</si>
  <si>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</si>
  <si>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</si>
  <si>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</si>
  <si>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</si>
  <si>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</si>
  <si>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</si>
  <si>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</si>
  <si>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</si>
  <si>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</si>
  <si>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</si>
  <si>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</si>
  <si>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</si>
  <si>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</si>
  <si>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</si>
  <si>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</si>
  <si>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</si>
  <si>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</si>
  <si>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</si>
  <si>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</si>
  <si>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</si>
  <si>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</si>
  <si>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</si>
  <si>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</si>
  <si>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</si>
  <si>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</si>
  <si>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</si>
  <si>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</si>
  <si>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</si>
  <si>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</si>
  <si>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</si>
  <si>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</si>
  <si>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</si>
  <si>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</si>
  <si>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</si>
  <si>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</si>
  <si>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</si>
  <si>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</si>
  <si>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</si>
  <si>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</si>
  <si>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</si>
  <si>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</si>
  <si>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</si>
  <si>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</si>
  <si>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</si>
  <si>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</si>
  <si>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</si>
  <si>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</si>
  <si>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</si>
  <si>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</si>
  <si>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</si>
  <si>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</si>
  <si>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</si>
  <si>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</si>
  <si>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</si>
  <si>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</si>
  <si>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</si>
  <si>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</si>
  <si>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</si>
  <si>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</si>
  <si>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</si>
  <si>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</si>
  <si>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</si>
  <si>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</si>
  <si>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</si>
  <si>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</si>
  <si>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</si>
  <si>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</si>
  <si>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</si>
  <si>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</si>
  <si>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</si>
  <si>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</si>
  <si>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</si>
  <si>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</si>
  <si>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</si>
  <si>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</si>
  <si>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</si>
  <si>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</si>
  <si>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</si>
  <si>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</si>
  <si>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</si>
  <si>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</si>
  <si>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</si>
  <si>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</si>
  <si>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</si>
  <si>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</si>
  <si>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</si>
  <si>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</si>
  <si>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</si>
  <si>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</si>
  <si>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</si>
  <si>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</si>
  <si>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</si>
  <si>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</si>
  <si>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</si>
  <si>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</si>
  <si>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</si>
  <si>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</si>
  <si>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</si>
  <si>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</si>
  <si>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</si>
  <si>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</si>
  <si>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</si>
  <si>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</si>
  <si>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</si>
  <si>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</si>
  <si>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</si>
  <si>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</si>
  <si>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</si>
  <si>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</si>
  <si>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</si>
  <si>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</si>
  <si>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</si>
  <si>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</si>
  <si>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</si>
  <si>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</si>
  <si>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</si>
  <si>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</si>
  <si>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</si>
  <si>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</si>
  <si>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</si>
  <si>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</si>
  <si>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</si>
  <si>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</si>
  <si>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</si>
  <si>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</si>
  <si>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</si>
  <si>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</si>
  <si>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</si>
  <si>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</si>
  <si>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</si>
  <si>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</si>
  <si>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</si>
  <si>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</si>
  <si>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</si>
  <si>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</si>
  <si>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</si>
  <si>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</si>
  <si>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</si>
  <si>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</si>
  <si>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</si>
  <si>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</si>
  <si>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</si>
  <si>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</si>
  <si>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</si>
  <si>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</si>
  <si>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</si>
  <si>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</si>
  <si>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</si>
  <si>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</si>
  <si>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</si>
  <si>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</si>
  <si>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</si>
  <si>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</si>
  <si>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</si>
  <si>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</si>
  <si>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</si>
  <si>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</si>
  <si>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</si>
  <si>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</si>
  <si>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</si>
  <si>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</si>
  <si>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</si>
  <si>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</si>
  <si>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</si>
  <si>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</si>
  <si>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</si>
  <si>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</si>
  <si>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</si>
  <si>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</si>
  <si>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</si>
  <si>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</si>
  <si>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</si>
  <si>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</si>
  <si>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</si>
  <si>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</si>
  <si>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</si>
  <si>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</si>
  <si>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</si>
  <si>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</si>
  <si>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</si>
  <si>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</si>
  <si>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</si>
  <si>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</si>
  <si>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</si>
  <si>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</si>
  <si>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</si>
  <si>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</si>
  <si>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</si>
  <si>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</si>
  <si>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</si>
  <si>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</si>
  <si>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</si>
  <si>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</si>
  <si>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</si>
  <si>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</si>
  <si>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</si>
  <si>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</si>
  <si>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</si>
  <si>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</si>
  <si>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</si>
  <si>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</si>
  <si>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</si>
  <si>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</si>
  <si>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</si>
  <si>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</si>
  <si>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</si>
  <si>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</si>
  <si>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</si>
  <si>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</si>
  <si>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</si>
  <si>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</si>
  <si>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</si>
  <si>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</si>
  <si>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</si>
  <si>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</si>
  <si>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</si>
  <si>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</si>
  <si>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</si>
  <si>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</si>
  <si>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</si>
  <si>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</si>
  <si>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</si>
  <si>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</si>
  <si>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</si>
  <si>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</si>
  <si>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</si>
  <si>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</si>
  <si>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</si>
  <si>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</si>
  <si>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</si>
  <si>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</si>
  <si>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</si>
  <si>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</si>
  <si>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</si>
  <si>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</si>
  <si>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</si>
  <si>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</si>
  <si>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</si>
  <si>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</si>
  <si>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</si>
  <si>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</si>
  <si>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</si>
  <si>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</si>
  <si>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</si>
  <si>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</si>
  <si>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</si>
  <si>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</si>
  <si>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</si>
  <si>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</si>
  <si>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</si>
  <si>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</si>
  <si>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</si>
  <si>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</si>
  <si>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</si>
  <si>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</si>
  <si>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</si>
  <si>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</si>
  <si>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</si>
  <si>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</si>
  <si>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</si>
  <si>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</si>
  <si>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</si>
  <si>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</si>
  <si>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</si>
  <si>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</si>
  <si>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</si>
  <si>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</si>
  <si>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</si>
  <si>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</si>
  <si>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</si>
  <si>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</si>
  <si>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</si>
  <si>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</si>
  <si>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</si>
  <si>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</si>
  <si>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</si>
  <si>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</si>
  <si>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</si>
  <si>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</si>
  <si>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</si>
  <si>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</si>
  <si>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</si>
  <si>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</si>
  <si>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</si>
  <si>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</si>
  <si>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</si>
  <si>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</si>
  <si>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</si>
  <si>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</si>
  <si>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</si>
  <si>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</si>
  <si>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</si>
  <si>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</si>
  <si>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</si>
  <si>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</si>
  <si>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</si>
  <si>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</si>
  <si>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</si>
  <si>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</si>
  <si>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</si>
  <si>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</si>
  <si>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</si>
  <si>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</si>
  <si>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</si>
  <si>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</si>
  <si>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</si>
  <si>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</si>
  <si>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</si>
  <si>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</si>
  <si>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</si>
  <si>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</si>
  <si>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</si>
  <si>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</si>
  <si>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</si>
  <si>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</si>
  <si>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</si>
  <si>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</si>
  <si>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</si>
  <si>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</si>
  <si>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</si>
  <si>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</si>
  <si>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</si>
  <si>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</si>
  <si>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</si>
  <si>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</si>
  <si>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</si>
  <si>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</si>
  <si>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</si>
  <si>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</si>
  <si>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</si>
  <si>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</si>
  <si>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</si>
  <si>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</si>
  <si>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</si>
  <si>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</si>
  <si>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</si>
  <si>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</si>
  <si>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</si>
  <si>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</si>
  <si>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</si>
  <si>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</si>
  <si>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</si>
  <si>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</si>
  <si>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</si>
  <si>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</si>
  <si>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</si>
  <si>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</si>
  <si>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</si>
  <si>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</si>
  <si>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</si>
  <si>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</si>
  <si>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</si>
  <si>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</si>
  <si>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</si>
  <si>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</si>
  <si>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</si>
  <si>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</si>
  <si>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</si>
  <si>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</si>
  <si>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</si>
  <si>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</si>
  <si>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</si>
  <si>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</si>
  <si>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</si>
  <si>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</si>
  <si>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</si>
  <si>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</si>
  <si>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</si>
  <si>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</si>
  <si>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</si>
  <si>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</si>
  <si>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</si>
  <si>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</si>
  <si>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</si>
  <si>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</si>
  <si>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</si>
  <si>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</si>
  <si>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</si>
  <si>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</si>
  <si>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</si>
  <si>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</si>
  <si>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</si>
  <si>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</si>
  <si>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</si>
  <si>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</si>
  <si>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</si>
  <si>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</si>
  <si>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</si>
  <si>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</si>
  <si>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</si>
  <si>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</si>
  <si>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</si>
  <si>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</si>
  <si>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</si>
  <si>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</si>
  <si>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</si>
  <si>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</si>
  <si>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</si>
  <si>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</si>
  <si>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</si>
  <si>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</si>
  <si>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</si>
  <si>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</si>
  <si>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</si>
  <si>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</si>
  <si>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</si>
  <si>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</si>
  <si>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</si>
  <si>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</si>
  <si>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</si>
  <si>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</si>
  <si>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</si>
  <si>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</si>
  <si>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</si>
  <si>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</si>
  <si>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</si>
  <si>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</si>
  <si>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</si>
  <si>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</si>
  <si>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</si>
  <si>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</si>
  <si>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</si>
  <si>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</si>
  <si>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</si>
  <si>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</si>
  <si>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</si>
  <si>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</si>
  <si>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</si>
  <si>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</si>
  <si>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</si>
  <si>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</si>
  <si>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</si>
  <si>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</si>
  <si>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</si>
  <si>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</si>
  <si>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</si>
  <si>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</si>
  <si>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</si>
  <si>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</si>
  <si>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</si>
  <si>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</si>
  <si>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</si>
  <si>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</si>
  <si>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</si>
  <si>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</si>
  <si>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</si>
  <si>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</si>
  <si>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</si>
  <si>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</si>
  <si>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</si>
  <si>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</si>
  <si>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</si>
  <si>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</si>
  <si>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</si>
  <si>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</si>
  <si>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</si>
  <si>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</si>
  <si>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</si>
  <si>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</si>
  <si>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</si>
  <si>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</si>
  <si>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</si>
  <si>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</si>
  <si>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</si>
  <si>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</si>
  <si>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</si>
  <si>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</si>
  <si>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</si>
  <si>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</si>
  <si>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</si>
  <si>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</si>
  <si>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</si>
  <si>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</si>
  <si>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</si>
  <si>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</si>
  <si>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</si>
  <si>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</si>
  <si>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</si>
  <si>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</si>
  <si>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</si>
  <si>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</si>
  <si>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</si>
  <si>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</si>
  <si>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</si>
  <si>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</si>
  <si>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</si>
  <si>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</si>
  <si>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</si>
  <si>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</si>
  <si>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</si>
  <si>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</si>
  <si>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</si>
  <si>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</si>
  <si>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</si>
  <si>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</si>
  <si>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</si>
  <si>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</si>
  <si>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</si>
  <si>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</si>
  <si>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</si>
  <si>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</si>
  <si>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</si>
  <si>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</si>
  <si>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</si>
  <si>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</si>
  <si>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</si>
  <si>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</si>
  <si>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</si>
  <si>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</si>
  <si>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</si>
  <si>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</si>
  <si>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</si>
  <si>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</si>
  <si>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</si>
  <si>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</si>
  <si>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</si>
  <si>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</si>
  <si>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</si>
  <si>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</si>
  <si>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</si>
  <si>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</si>
  <si>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</si>
  <si>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</si>
  <si>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</si>
  <si>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</si>
  <si>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</si>
  <si>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</si>
  <si>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</si>
  <si>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</si>
  <si>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</si>
  <si>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</si>
  <si>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</si>
  <si>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</si>
  <si>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</si>
  <si>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</si>
  <si>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</si>
  <si>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</si>
  <si>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</si>
  <si>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</si>
  <si>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</si>
  <si>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</si>
  <si>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</si>
  <si>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</si>
  <si>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</si>
  <si>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</si>
  <si>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</si>
  <si>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</si>
  <si>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</si>
  <si>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</si>
  <si>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</si>
  <si>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</si>
  <si>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</si>
  <si>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</si>
  <si>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</si>
  <si>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</si>
  <si>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</si>
  <si>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</si>
  <si>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</si>
  <si>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</si>
  <si>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</si>
  <si>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</si>
  <si>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</si>
  <si>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</si>
  <si>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</si>
  <si>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</si>
  <si>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</si>
  <si>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</si>
  <si>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</si>
  <si>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</si>
  <si>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</si>
  <si>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</si>
  <si>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</si>
  <si>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</si>
  <si>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</si>
  <si>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</si>
  <si>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</si>
  <si>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</si>
  <si>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</si>
  <si>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</si>
  <si>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</si>
  <si>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</si>
  <si>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</si>
  <si>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</si>
  <si>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</si>
  <si>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</si>
  <si>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</si>
  <si>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</si>
  <si>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</si>
  <si>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</si>
  <si>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</si>
  <si>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</si>
  <si>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</si>
  <si>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</si>
  <si>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</si>
  <si>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</si>
  <si>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</si>
  <si>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</si>
  <si>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</si>
  <si>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</si>
  <si>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</si>
  <si>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</si>
  <si>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</si>
  <si>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</si>
  <si>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</si>
  <si>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</si>
  <si>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</si>
  <si>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</si>
  <si>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</si>
  <si>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</si>
  <si>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</si>
  <si>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</si>
  <si>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</si>
  <si>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</si>
  <si>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</si>
  <si>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</si>
  <si>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</si>
  <si>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</si>
  <si>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</si>
  <si>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</si>
  <si>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</si>
  <si>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</si>
  <si>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</si>
  <si>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</si>
  <si>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</si>
  <si>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</si>
  <si>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</si>
  <si>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</si>
  <si>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</si>
  <si>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</si>
  <si>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</si>
  <si>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</si>
  <si>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</si>
  <si>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</si>
  <si>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</si>
  <si>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</si>
  <si>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</si>
  <si>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</si>
  <si>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</si>
  <si>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</si>
  <si>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</si>
  <si>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</si>
  <si>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</si>
  <si>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</si>
  <si>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</si>
  <si>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</si>
  <si>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</si>
  <si>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</si>
  <si>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</si>
  <si>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</si>
  <si>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</si>
  <si>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</si>
  <si>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</si>
  <si>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</si>
  <si>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</si>
  <si>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</si>
  <si>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</si>
  <si>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</si>
  <si>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</si>
  <si>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</si>
  <si>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</si>
  <si>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</si>
  <si>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</si>
  <si>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</si>
  <si>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</si>
  <si>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</si>
  <si>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</si>
  <si>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</si>
  <si>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</si>
  <si>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</si>
  <si>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</si>
  <si>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</si>
  <si>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</si>
  <si>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</si>
  <si>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</si>
  <si>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</si>
  <si>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</si>
  <si>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</si>
  <si>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</si>
  <si>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</si>
  <si>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</si>
  <si>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</si>
  <si>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</si>
  <si>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</si>
  <si>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</si>
  <si>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</si>
  <si>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</si>
  <si>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</si>
  <si>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</si>
  <si>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</si>
  <si>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</si>
  <si>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</si>
  <si>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</si>
  <si>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</si>
  <si>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</si>
  <si>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</si>
  <si>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</si>
  <si>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</si>
  <si>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</si>
  <si>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</si>
  <si>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</si>
  <si>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</si>
  <si>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</si>
  <si>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</si>
  <si>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</si>
  <si>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</si>
  <si>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</si>
  <si>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</si>
  <si>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</si>
  <si>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</si>
  <si>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</si>
  <si>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</si>
  <si>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</si>
  <si>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</si>
  <si>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</si>
  <si>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</si>
  <si>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</si>
  <si>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</si>
  <si>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</si>
  <si>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</si>
  <si>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</si>
  <si>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</si>
  <si>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</si>
  <si>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</si>
  <si>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</si>
  <si>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</si>
  <si>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</si>
  <si>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</si>
  <si>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</si>
  <si>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</si>
  <si>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</si>
  <si>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</si>
  <si>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</si>
  <si>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</si>
  <si>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</si>
  <si>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</si>
  <si>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</si>
  <si>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</si>
  <si>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</si>
  <si>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</si>
  <si>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</si>
  <si>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</si>
  <si>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</si>
  <si>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</si>
  <si>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</si>
  <si>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</si>
  <si>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</si>
  <si>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</si>
  <si>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</si>
  <si>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</si>
  <si>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</si>
  <si>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</si>
  <si>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</si>
  <si>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</si>
  <si>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</si>
  <si>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</si>
  <si>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</si>
  <si>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</si>
  <si>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</si>
  <si>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</si>
  <si>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</si>
  <si>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</si>
  <si>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</si>
  <si>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</si>
  <si>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</si>
  <si>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</si>
  <si>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</si>
  <si>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</si>
  <si>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</si>
  <si>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</si>
  <si>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</si>
  <si>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</si>
  <si>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</si>
  <si>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</si>
  <si>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</si>
  <si>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</si>
  <si>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</si>
  <si>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</si>
  <si>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</si>
  <si>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</si>
  <si>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</si>
  <si>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</si>
  <si>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</si>
  <si>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</si>
  <si>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</si>
  <si>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</si>
  <si>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</si>
  <si>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</si>
  <si>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</si>
  <si>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</si>
  <si>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</si>
  <si>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</si>
  <si>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</si>
  <si>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</si>
  <si>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</si>
  <si>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</si>
  <si>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</si>
  <si>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</si>
  <si>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</si>
  <si>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</si>
  <si>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</si>
  <si>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</si>
  <si>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</si>
  <si>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</si>
  <si>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</si>
  <si>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</si>
  <si>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</si>
  <si>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</si>
  <si>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</si>
  <si>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</si>
  <si>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</si>
  <si>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</si>
  <si>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</si>
  <si>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</si>
  <si>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</si>
  <si>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</si>
  <si>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</si>
  <si>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</si>
  <si>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</si>
  <si>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</si>
  <si>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</si>
  <si>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</si>
  <si>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</si>
  <si>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</si>
  <si>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</si>
  <si>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</si>
  <si>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</si>
  <si>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</si>
  <si>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</si>
  <si>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</si>
  <si>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</si>
  <si>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</si>
  <si>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</si>
  <si>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</si>
  <si>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</si>
  <si>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</si>
  <si>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</si>
  <si>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</si>
  <si>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</si>
  <si>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</si>
  <si>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</si>
  <si>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</si>
  <si>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</si>
  <si>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</si>
  <si>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</si>
  <si>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</si>
  <si>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</si>
  <si>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</si>
  <si>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</si>
  <si>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</si>
  <si>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</si>
  <si>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</si>
  <si>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</si>
  <si>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</si>
  <si>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</si>
  <si>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</si>
  <si>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</si>
  <si>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</si>
  <si>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</si>
  <si>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</si>
  <si>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</si>
  <si>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</si>
  <si>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</si>
  <si>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</si>
  <si>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</si>
  <si>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</si>
  <si>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</si>
  <si>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</si>
  <si>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</si>
  <si>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</si>
  <si>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</si>
  <si>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</si>
  <si>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</si>
  <si>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</si>
  <si>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</si>
  <si>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</si>
  <si>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</si>
  <si>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</si>
  <si>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</si>
  <si>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</si>
  <si>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</si>
  <si>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</si>
  <si>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</si>
  <si>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</si>
  <si>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</si>
  <si>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</si>
  <si>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</si>
  <si>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</si>
  <si>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</si>
  <si>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</si>
  <si>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</si>
  <si>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</si>
  <si>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</si>
  <si>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</si>
  <si>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</si>
  <si>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</si>
  <si>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</si>
  <si>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</si>
  <si>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</si>
  <si>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</si>
  <si>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</si>
  <si>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</si>
  <si>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</si>
  <si>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</si>
  <si>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</si>
  <si>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</si>
  <si>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</si>
  <si>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</si>
  <si>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</si>
  <si>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</si>
  <si>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</si>
  <si>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</si>
  <si>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</si>
  <si>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</si>
  <si>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</si>
  <si>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</si>
  <si>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</si>
  <si>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</si>
  <si>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</si>
  <si>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</si>
  <si>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</si>
  <si>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</si>
  <si>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</si>
  <si>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</si>
  <si>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</si>
  <si>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</si>
  <si>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</si>
  <si>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</si>
  <si>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</si>
  <si>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</si>
  <si>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</si>
  <si>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</si>
  <si>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</si>
  <si>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</si>
  <si>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</si>
  <si>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</si>
  <si>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</si>
  <si>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</si>
  <si>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</si>
  <si>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</si>
  <si>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</si>
  <si>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</si>
  <si>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</si>
  <si>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</si>
  <si>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</si>
  <si>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</si>
  <si>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</si>
  <si>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</si>
  <si>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</si>
  <si>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</si>
  <si>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</si>
  <si>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</si>
  <si>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</si>
  <si>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</si>
  <si>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</si>
  <si>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</si>
  <si>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</si>
  <si>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</si>
  <si>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</si>
  <si>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</si>
  <si>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</si>
  <si>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</si>
  <si>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</si>
  <si>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</si>
  <si>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</si>
  <si>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</si>
  <si>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</si>
  <si>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</si>
  <si>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</si>
  <si>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</si>
  <si>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</si>
  <si>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</si>
  <si>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</si>
  <si>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</si>
  <si>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</si>
  <si>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</si>
  <si>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</si>
  <si>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</si>
  <si>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</si>
  <si>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</si>
  <si>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</si>
  <si>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</si>
  <si>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</si>
  <si>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</si>
  <si>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</si>
  <si>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</si>
  <si>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</si>
  <si>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</si>
  <si>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</si>
  <si>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</si>
  <si>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</si>
  <si>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</si>
  <si>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</si>
  <si>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</si>
  <si>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</si>
  <si>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</si>
  <si>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</si>
  <si>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</si>
  <si>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</si>
  <si>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</si>
  <si>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</si>
  <si>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</si>
  <si>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</si>
  <si>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</si>
  <si>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</si>
  <si>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</si>
  <si>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</si>
  <si>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</si>
  <si>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</si>
  <si>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</si>
  <si>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</si>
  <si>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</si>
  <si>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</si>
  <si>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</si>
  <si>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</si>
  <si>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</si>
  <si>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</si>
  <si>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</si>
  <si>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</si>
  <si>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</si>
  <si>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</si>
  <si>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</si>
  <si>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</si>
  <si>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</si>
  <si>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</si>
  <si>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</si>
  <si>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</si>
  <si>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</si>
  <si>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</si>
  <si>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</si>
  <si>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</si>
  <si>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</si>
  <si>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</si>
  <si>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</si>
  <si>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</si>
  <si>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</si>
  <si>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</si>
  <si>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</si>
  <si>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</si>
  <si>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</si>
  <si>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</si>
  <si>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</si>
  <si>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</si>
  <si>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</si>
  <si>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</si>
  <si>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</si>
  <si>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</si>
  <si>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</si>
  <si>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</si>
  <si>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</si>
  <si>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</si>
  <si>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</si>
  <si>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</si>
  <si>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</si>
  <si>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</si>
  <si>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</si>
  <si>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</si>
  <si>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</si>
  <si>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</si>
  <si>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</si>
  <si>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</si>
  <si>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</si>
  <si>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</si>
  <si>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</si>
  <si>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</si>
  <si>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</si>
  <si>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</si>
  <si>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</si>
  <si>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</si>
  <si>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</si>
  <si>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</si>
  <si>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</si>
  <si>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</si>
  <si>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</si>
  <si>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</si>
  <si>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</si>
  <si>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</si>
  <si>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</si>
  <si>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</si>
  <si>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</si>
  <si>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</si>
  <si>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</si>
  <si>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</si>
  <si>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</si>
  <si>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</si>
  <si>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</si>
  <si>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</si>
  <si>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</si>
  <si>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</si>
  <si>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</si>
  <si>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</si>
  <si>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</si>
  <si>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</si>
  <si>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</si>
  <si>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</si>
  <si>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</si>
  <si>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</si>
  <si>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</si>
  <si>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</si>
  <si>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</si>
  <si>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</si>
  <si>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</si>
  <si>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</si>
  <si>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</si>
  <si>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</si>
  <si>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</si>
  <si>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</si>
  <si>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</si>
  <si>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</si>
  <si>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</si>
  <si>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</si>
  <si>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</si>
  <si>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</si>
  <si>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</si>
  <si>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</si>
  <si>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</si>
  <si>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</si>
  <si>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</si>
  <si>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</si>
  <si>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</si>
  <si>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</si>
  <si>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</si>
  <si>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</si>
  <si>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</si>
  <si>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</si>
  <si>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</si>
  <si>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</si>
  <si>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</si>
  <si>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</si>
  <si>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</si>
  <si>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</si>
  <si>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</si>
  <si>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</si>
  <si>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</si>
  <si>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</si>
  <si>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</si>
  <si>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</si>
  <si>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</si>
  <si>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</si>
  <si>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</si>
  <si>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</si>
  <si>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</si>
  <si>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</si>
  <si>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</si>
  <si>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</si>
  <si>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</si>
  <si>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</si>
  <si>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</si>
  <si>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</si>
  <si>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</si>
  <si>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</si>
  <si>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</si>
  <si>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</si>
  <si>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</si>
  <si>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</si>
  <si>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</si>
  <si>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</si>
  <si>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</si>
  <si>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</si>
  <si>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</si>
  <si>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</si>
  <si>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</si>
  <si>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</si>
  <si>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</si>
  <si>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</si>
  <si>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</si>
  <si>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</si>
  <si>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</si>
  <si>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</si>
  <si>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</si>
  <si>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</si>
  <si>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</si>
  <si>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</si>
  <si>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</si>
  <si>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</si>
  <si>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</si>
  <si>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</si>
  <si>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</si>
  <si>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</si>
  <si>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</si>
  <si>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</si>
  <si>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</si>
  <si>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</si>
  <si>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</si>
  <si>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</si>
  <si>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</si>
  <si>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</si>
  <si>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</si>
  <si>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</si>
  <si>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</si>
  <si>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</si>
  <si>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</si>
  <si>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</si>
  <si>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</si>
  <si>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</si>
  <si>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</si>
  <si>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</si>
  <si>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</si>
  <si>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</si>
  <si>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</si>
  <si>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</si>
  <si>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</si>
  <si>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</si>
  <si>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</si>
  <si>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</si>
  <si>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</si>
  <si>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</si>
  <si>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</si>
  <si>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</si>
  <si>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</si>
  <si>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</si>
  <si>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</si>
  <si>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</si>
  <si>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</si>
  <si>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</si>
  <si>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</si>
  <si>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</si>
  <si>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</si>
  <si>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</si>
  <si>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</si>
  <si>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</si>
  <si>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</si>
  <si>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</si>
  <si>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</si>
  <si>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</si>
  <si>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</si>
  <si>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</si>
  <si>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</si>
  <si>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</si>
  <si>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</si>
  <si>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</si>
  <si>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</si>
  <si>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</si>
  <si>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</si>
  <si>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</si>
  <si>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</si>
  <si>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</si>
  <si>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</si>
  <si>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</si>
  <si>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</si>
  <si>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</si>
  <si>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</si>
  <si>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</si>
  <si>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</si>
  <si>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</si>
  <si>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</si>
  <si>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</si>
  <si>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</si>
  <si>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</si>
  <si>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</si>
  <si>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</si>
  <si>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</si>
  <si>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</si>
  <si>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</si>
  <si>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</si>
  <si>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</si>
  <si>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</si>
  <si>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</si>
  <si>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</si>
  <si>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</si>
  <si>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</si>
  <si>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</si>
  <si>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</si>
  <si>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</si>
  <si>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</si>
  <si>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</si>
  <si>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</si>
  <si>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</si>
  <si>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</si>
  <si>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</si>
  <si>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</si>
  <si>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</si>
  <si>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</si>
  <si>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</si>
  <si>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</si>
  <si>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</si>
  <si>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</si>
  <si>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</si>
  <si>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</si>
  <si>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</si>
  <si>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</si>
  <si>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</si>
  <si>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</si>
  <si>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</si>
  <si>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</si>
  <si>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</si>
  <si>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</si>
  <si>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</si>
  <si>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</si>
  <si>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</si>
  <si>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</si>
  <si>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</si>
  <si>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</si>
  <si>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</si>
  <si>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</si>
  <si>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</si>
  <si>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</si>
  <si>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</si>
  <si>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</si>
  <si>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</si>
  <si>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</si>
  <si>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</si>
  <si>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</si>
  <si>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</si>
  <si>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</si>
  <si>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</si>
  <si>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</si>
  <si>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</si>
  <si>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</si>
  <si>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</si>
  <si>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</si>
  <si>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</si>
  <si>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</si>
  <si>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</si>
  <si>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</si>
  <si>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</si>
  <si>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</si>
  <si>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</si>
  <si>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</si>
  <si>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</si>
  <si>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</si>
  <si>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</si>
  <si>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</si>
  <si>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</si>
  <si>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</si>
  <si>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</si>
  <si>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</si>
  <si>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</si>
  <si>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</si>
  <si>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</si>
  <si>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</si>
  <si>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</si>
  <si>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</si>
  <si>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</si>
  <si>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</si>
  <si>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</si>
  <si>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</si>
  <si>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</si>
  <si>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</si>
  <si>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</si>
  <si>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</si>
  <si>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</si>
  <si>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</si>
  <si>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</si>
  <si>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</si>
  <si>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</si>
  <si>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</si>
  <si>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</si>
  <si>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</si>
  <si>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</si>
  <si>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</si>
  <si>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</si>
  <si>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</si>
  <si>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</si>
  <si>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</si>
  <si>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</si>
  <si>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</si>
  <si>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</si>
  <si>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</si>
  <si>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</si>
  <si>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</si>
  <si>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</si>
  <si>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</si>
  <si>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</si>
  <si>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</si>
  <si>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</si>
  <si>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</si>
  <si>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</si>
  <si>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</si>
  <si>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</si>
  <si>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</si>
  <si>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</si>
  <si>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</si>
  <si>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</si>
  <si>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</si>
  <si>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</si>
  <si>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</si>
  <si>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</si>
  <si>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</si>
  <si>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</si>
  <si>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</si>
  <si>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</si>
  <si>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</si>
  <si>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</si>
  <si>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</si>
  <si>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</si>
  <si>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</si>
  <si>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</si>
  <si>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</si>
  <si>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</si>
  <si>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</si>
  <si>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</si>
  <si>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</si>
  <si>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</si>
  <si>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</si>
  <si>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</si>
  <si>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</si>
  <si>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</si>
  <si>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</si>
  <si>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</si>
  <si>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</si>
  <si>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</si>
  <si>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</si>
  <si>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</si>
  <si>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</si>
  <si>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</si>
  <si>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</si>
  <si>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</si>
  <si>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</si>
  <si>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</si>
  <si>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</si>
  <si>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</si>
  <si>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</si>
  <si>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</si>
  <si>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</si>
  <si>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</si>
  <si>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</si>
  <si>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</si>
  <si>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</si>
  <si>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</si>
  <si>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</si>
  <si>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</si>
  <si>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</si>
  <si>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</si>
  <si>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</si>
  <si>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</si>
  <si>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</si>
  <si>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</si>
  <si>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</si>
  <si>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</si>
  <si>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</si>
  <si>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</si>
  <si>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</si>
  <si>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</si>
  <si>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</si>
  <si>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</si>
  <si>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</si>
  <si>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</si>
  <si>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</si>
  <si>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</si>
  <si>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</si>
  <si>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</si>
  <si>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</si>
  <si>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</si>
  <si>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</si>
  <si>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</si>
  <si>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</si>
  <si>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</si>
  <si>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</si>
  <si>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</si>
  <si>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</si>
  <si>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</si>
  <si>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</si>
  <si>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</si>
  <si>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</si>
  <si>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</si>
  <si>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</si>
  <si>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</si>
  <si>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</si>
  <si>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</si>
  <si>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</si>
  <si>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</si>
  <si>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</si>
  <si>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</si>
  <si>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</si>
  <si>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</si>
  <si>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</si>
  <si>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</si>
  <si>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</si>
  <si>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</si>
  <si>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</si>
  <si>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</si>
  <si>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</si>
  <si>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</si>
  <si>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</si>
  <si>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</si>
  <si>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</si>
  <si>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</si>
  <si>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</si>
  <si>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</si>
  <si>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</si>
  <si>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</si>
  <si>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</si>
  <si>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</si>
  <si>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</si>
  <si>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</si>
  <si>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</si>
  <si>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</si>
  <si>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</si>
  <si>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</si>
  <si>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</si>
  <si>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</si>
  <si>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</si>
  <si>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</si>
  <si>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</si>
  <si>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</si>
  <si>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</si>
  <si>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</si>
  <si>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</si>
  <si>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</si>
  <si>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</si>
  <si>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</si>
  <si>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</si>
  <si>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</si>
  <si>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</si>
  <si>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</si>
  <si>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</si>
  <si>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</si>
  <si>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</si>
  <si>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</si>
  <si>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</si>
  <si>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</si>
  <si>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</si>
  <si>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</si>
  <si>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</si>
  <si>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</si>
  <si>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</si>
  <si>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</si>
  <si>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</si>
  <si>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</si>
  <si>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</si>
  <si>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</si>
  <si>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</si>
  <si>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</si>
  <si>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</si>
  <si>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</si>
  <si>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</si>
  <si>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</si>
  <si>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</si>
  <si>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</si>
  <si>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</si>
  <si>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</si>
  <si>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</si>
  <si>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</si>
  <si>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</si>
  <si>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</si>
  <si>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</si>
  <si>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</si>
  <si>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</si>
  <si>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</si>
  <si>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</si>
  <si>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</si>
  <si>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</si>
  <si>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</si>
  <si>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</si>
  <si>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</si>
  <si>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</si>
  <si>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</si>
  <si>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</si>
  <si>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</si>
  <si>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</si>
  <si>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</si>
  <si>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</si>
  <si>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</si>
  <si>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</si>
  <si>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</si>
  <si>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</si>
  <si>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</si>
  <si>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</si>
  <si>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</si>
  <si>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</si>
  <si>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</si>
  <si>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</si>
  <si>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</si>
  <si>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</si>
  <si>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</si>
  <si>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</si>
  <si>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</si>
  <si>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</si>
  <si>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</si>
  <si>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</si>
  <si>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</si>
  <si>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</si>
  <si>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</si>
  <si>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</si>
  <si>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</si>
  <si>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</si>
  <si>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</si>
  <si>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</si>
  <si>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</si>
  <si>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</si>
  <si>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</si>
  <si>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</si>
  <si>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</si>
  <si>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</si>
  <si>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</si>
  <si>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</si>
  <si>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</si>
  <si>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</si>
  <si>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</si>
  <si>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</si>
  <si>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</si>
  <si>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</si>
  <si>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</si>
  <si>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</si>
  <si>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</si>
  <si>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</si>
  <si>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</si>
  <si>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</si>
  <si>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</si>
  <si>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</si>
  <si>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</si>
  <si>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</si>
  <si>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</si>
  <si>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</si>
  <si>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</si>
  <si>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</si>
  <si>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</si>
  <si>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</si>
  <si>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</si>
  <si>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</si>
  <si>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</si>
  <si>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</si>
  <si>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</si>
  <si>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</si>
  <si>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</si>
  <si>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</si>
  <si>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</si>
  <si>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</si>
  <si>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</si>
  <si>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</si>
  <si>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</si>
  <si>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</si>
  <si>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</si>
  <si>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</si>
  <si>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</si>
  <si>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</si>
  <si>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</si>
  <si>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</si>
  <si>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</si>
  <si>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</si>
  <si>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</si>
  <si>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</si>
  <si>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</si>
  <si>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</si>
  <si>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</si>
  <si>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</si>
  <si>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</si>
  <si>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</si>
  <si>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</si>
  <si>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</si>
  <si>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</si>
  <si>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</si>
  <si>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</si>
  <si>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</si>
  <si>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</si>
  <si>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</si>
  <si>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</si>
  <si>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</si>
  <si>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</si>
  <si>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</si>
  <si>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</si>
  <si>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</si>
  <si>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</si>
  <si>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</si>
  <si>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</si>
  <si>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</si>
  <si>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</si>
  <si>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</si>
  <si>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</si>
  <si>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</si>
  <si>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</si>
  <si>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</si>
  <si>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</si>
  <si>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</si>
  <si>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</si>
  <si>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</si>
  <si>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</si>
  <si>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</si>
  <si>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</si>
  <si>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</si>
  <si>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</si>
  <si>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</si>
  <si>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</si>
  <si>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</si>
  <si>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</si>
  <si>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</si>
  <si>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</si>
  <si>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</si>
  <si>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</si>
  <si>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</si>
  <si>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</si>
  <si>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</si>
  <si>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</si>
  <si>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</si>
  <si>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</si>
  <si>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</si>
  <si>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</si>
  <si>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</si>
  <si>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</si>
  <si>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</si>
  <si>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</si>
  <si>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</si>
  <si>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</si>
  <si>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</si>
  <si>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</si>
  <si>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</si>
  <si>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</si>
  <si>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</si>
  <si>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</si>
  <si>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</si>
  <si>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</si>
  <si>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</si>
  <si>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</si>
  <si>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</si>
  <si>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</si>
  <si>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</si>
  <si>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</si>
  <si>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</si>
  <si>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</si>
  <si>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</si>
  <si>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</si>
  <si>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</si>
  <si>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</si>
  <si>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</si>
  <si>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</si>
  <si>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</si>
  <si>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</si>
  <si>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</si>
  <si>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</si>
  <si>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</si>
  <si>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</si>
  <si>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</si>
  <si>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</si>
  <si>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</si>
  <si>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</si>
  <si>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</si>
  <si>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</si>
  <si>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</si>
  <si>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</si>
  <si>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</si>
  <si>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</si>
  <si>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</si>
  <si>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</si>
  <si>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</si>
  <si>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</si>
  <si>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</si>
  <si>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</si>
  <si>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</si>
  <si>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</si>
  <si>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</si>
  <si>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</si>
  <si>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</si>
  <si>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</si>
  <si>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</si>
  <si>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</si>
  <si>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</si>
  <si>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</si>
  <si>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</si>
  <si>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</si>
  <si>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</si>
  <si>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</si>
  <si>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</si>
  <si>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</si>
  <si>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</si>
  <si>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</si>
  <si>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</si>
  <si>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</si>
  <si>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</si>
  <si>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</si>
  <si>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</si>
  <si>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</si>
  <si>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</si>
  <si>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</si>
  <si>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</si>
  <si>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</si>
  <si>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</si>
  <si>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</si>
  <si>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</si>
  <si>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</si>
  <si>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</si>
  <si>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</si>
  <si>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</si>
  <si>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</si>
  <si>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</si>
  <si>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</si>
  <si>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</si>
  <si>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</si>
  <si>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</si>
  <si>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</si>
  <si>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</si>
  <si>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</si>
  <si>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</si>
  <si>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</si>
  <si>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</si>
  <si>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</si>
  <si>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</si>
  <si>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</si>
  <si>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</si>
  <si>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</si>
  <si>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</si>
  <si>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</si>
  <si>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</si>
  <si>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</si>
  <si>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</si>
  <si>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</si>
  <si>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</si>
  <si>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</si>
  <si>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</si>
  <si>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</si>
  <si>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</si>
  <si>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</si>
  <si>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</si>
  <si>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</si>
  <si>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</si>
  <si>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</si>
  <si>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</si>
  <si>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</si>
  <si>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</si>
  <si>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</si>
  <si>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</si>
  <si>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</si>
  <si>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</si>
  <si>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</si>
  <si>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</si>
  <si>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</si>
  <si>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</si>
  <si>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</si>
  <si>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</si>
  <si>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</si>
  <si>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</si>
  <si>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</si>
  <si>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</si>
  <si>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</si>
  <si>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</si>
  <si>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</si>
  <si>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</si>
  <si>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</si>
  <si>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</si>
  <si>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</si>
  <si>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</si>
  <si>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</si>
  <si>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</si>
  <si>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</si>
  <si>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</si>
  <si>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</si>
  <si>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</si>
  <si>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</si>
  <si>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</si>
  <si>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</si>
  <si>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</si>
  <si>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</si>
  <si>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</si>
  <si>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</si>
  <si>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</si>
  <si>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</si>
  <si>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</si>
  <si>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</si>
  <si>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</si>
  <si>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</si>
  <si>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</si>
  <si>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</si>
  <si>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</si>
  <si>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</si>
  <si>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</si>
  <si>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</si>
  <si>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</si>
  <si>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</si>
  <si>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</si>
  <si>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</si>
  <si>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</si>
  <si>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</si>
  <si>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</si>
  <si>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</si>
  <si>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</si>
  <si>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</si>
  <si>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</si>
  <si>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</si>
  <si>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</si>
  <si>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</si>
  <si>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</si>
  <si>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</si>
  <si>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</si>
  <si>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</si>
  <si>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</si>
  <si>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</si>
  <si>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</si>
  <si>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</si>
  <si>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</si>
  <si>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</si>
  <si>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</si>
  <si>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</si>
  <si>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</si>
  <si>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</si>
  <si>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</si>
  <si>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</si>
  <si>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</si>
  <si>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</si>
  <si>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</si>
  <si>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</si>
  <si>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</si>
  <si>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</si>
  <si>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</si>
  <si>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</si>
  <si>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</si>
  <si>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</si>
  <si>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</si>
  <si>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</si>
  <si>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</si>
  <si>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</si>
  <si>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</si>
  <si>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</si>
  <si>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</si>
  <si>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</si>
  <si>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</si>
  <si>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</si>
  <si>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</si>
  <si>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</si>
  <si>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</si>
  <si>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</si>
  <si>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</si>
  <si>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</si>
  <si>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</si>
  <si>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</si>
  <si>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</si>
  <si>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</si>
  <si>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</si>
  <si>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</si>
  <si>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</si>
  <si>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</si>
  <si>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</si>
  <si>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</si>
  <si>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</si>
  <si>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</si>
  <si>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</si>
  <si>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</si>
  <si>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</si>
  <si>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</si>
  <si>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</si>
  <si>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</si>
  <si>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</si>
  <si>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</si>
  <si>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</si>
  <si>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</si>
  <si>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</si>
  <si>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</si>
  <si>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</si>
  <si>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</si>
  <si>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</si>
  <si>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</si>
  <si>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</si>
  <si>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</si>
  <si>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</si>
  <si>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</si>
  <si>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</si>
  <si>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</si>
  <si>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</si>
  <si>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</si>
  <si>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</si>
  <si>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</si>
  <si>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</si>
  <si>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</si>
  <si>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</si>
  <si>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</si>
  <si>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</si>
  <si>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</si>
  <si>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</si>
  <si>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</si>
  <si>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</si>
  <si>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</si>
  <si>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</si>
  <si>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</si>
  <si>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</si>
  <si>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</si>
  <si>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</si>
  <si>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</si>
  <si>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</si>
  <si>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</si>
  <si>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</si>
  <si>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</si>
  <si>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</si>
  <si>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</si>
  <si>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</si>
  <si>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</si>
  <si>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</si>
  <si>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</si>
  <si>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</si>
  <si>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</si>
  <si>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</si>
  <si>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</si>
  <si>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</si>
  <si>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</si>
  <si>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</si>
  <si>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</si>
  <si>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</si>
  <si>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</si>
  <si>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</si>
  <si>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</si>
  <si>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</si>
  <si>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</si>
  <si>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</si>
  <si>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</si>
  <si>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</si>
  <si>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</si>
  <si>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</si>
  <si>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</si>
  <si>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</si>
  <si>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</si>
  <si>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</si>
  <si>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</si>
  <si>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</si>
  <si>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</si>
  <si>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</si>
  <si>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</si>
  <si>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</si>
  <si>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</si>
  <si>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</si>
  <si>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</si>
  <si>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</si>
  <si>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</si>
  <si>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</si>
  <si>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</si>
  <si>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</si>
  <si>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</si>
  <si>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</si>
  <si>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</si>
  <si>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</si>
  <si>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</si>
  <si>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</si>
  <si>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</si>
  <si>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</si>
  <si>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</si>
  <si>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</si>
  <si>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</si>
  <si>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</si>
  <si>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</si>
  <si>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</si>
  <si>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</si>
  <si>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</si>
  <si>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</si>
  <si>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</si>
  <si>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</si>
  <si>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</si>
  <si>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</si>
  <si>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</si>
  <si>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</si>
  <si>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</si>
  <si>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</si>
  <si>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</si>
  <si>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</si>
  <si>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</si>
  <si>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</si>
  <si>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</si>
  <si>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</si>
  <si>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</si>
  <si>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</si>
  <si>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</si>
  <si>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</si>
  <si>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</si>
  <si>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</si>
  <si>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</si>
  <si>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</si>
  <si>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</si>
  <si>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</si>
  <si>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</si>
  <si>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</si>
  <si>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</si>
  <si>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</si>
  <si>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</si>
  <si>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</si>
  <si>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</si>
  <si>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</si>
  <si>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</si>
  <si>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</si>
  <si>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</si>
  <si>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</si>
  <si>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</si>
  <si>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</si>
  <si>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</si>
  <si>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</si>
  <si>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</si>
  <si>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</si>
  <si>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</si>
  <si>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</si>
  <si>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</si>
  <si>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</si>
  <si>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</si>
  <si>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</si>
  <si>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</si>
  <si>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</si>
  <si>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</si>
  <si>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</si>
  <si>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</si>
  <si>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</si>
  <si>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</si>
  <si>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</si>
  <si>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</si>
  <si>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</si>
  <si>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</si>
  <si>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</si>
  <si>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</si>
  <si>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</si>
  <si>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</si>
  <si>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</si>
  <si>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</si>
  <si>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</si>
  <si>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</si>
  <si>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</si>
  <si>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</si>
  <si>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</si>
  <si>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</si>
  <si>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</si>
  <si>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</si>
  <si>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</si>
  <si>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</si>
  <si>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</si>
  <si>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</si>
  <si>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</si>
  <si>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</si>
  <si>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</si>
  <si>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</si>
  <si>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</si>
  <si>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</si>
  <si>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</si>
  <si>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</si>
  <si>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</si>
  <si>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</si>
  <si>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</si>
  <si>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</si>
  <si>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</si>
  <si>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</si>
  <si>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</si>
  <si>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</si>
  <si>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</si>
  <si>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</si>
  <si>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</si>
  <si>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</si>
  <si>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</si>
  <si>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</si>
  <si>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</si>
  <si>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</si>
  <si>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</si>
  <si>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</si>
  <si>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</si>
  <si>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</si>
  <si>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</si>
  <si>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</si>
  <si>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</si>
  <si>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</si>
  <si>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</si>
  <si>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</si>
  <si>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</si>
  <si>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</si>
  <si>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</si>
  <si>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</si>
  <si>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</si>
  <si>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</si>
  <si>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</si>
  <si>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</si>
  <si>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</si>
  <si>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</si>
  <si>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</si>
  <si>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</si>
  <si>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</si>
  <si>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</si>
  <si>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</si>
  <si>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</si>
  <si>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</si>
  <si>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</si>
  <si>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</si>
  <si>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</si>
  <si>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</si>
  <si>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</si>
  <si>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</si>
  <si>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</si>
  <si>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</si>
  <si>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</si>
  <si>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</si>
  <si>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</si>
  <si>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</si>
  <si>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</si>
  <si>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</si>
  <si>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</si>
  <si>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</si>
  <si>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</si>
  <si>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</si>
  <si>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</si>
  <si>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</si>
  <si>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</si>
  <si>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</si>
  <si>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</si>
  <si>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</si>
  <si>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</si>
  <si>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</si>
  <si>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</si>
  <si>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</si>
  <si>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</si>
  <si>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</si>
  <si>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</si>
  <si>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</si>
  <si>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</si>
  <si>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</si>
  <si>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</si>
  <si>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</si>
  <si>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</si>
  <si>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</si>
  <si>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</si>
  <si>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</si>
  <si>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</si>
  <si>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</si>
  <si>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</si>
  <si>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</si>
  <si>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</si>
  <si>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</si>
  <si>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</si>
  <si>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</si>
  <si>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</si>
  <si>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</si>
  <si>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</si>
  <si>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</si>
  <si>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</si>
  <si>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</si>
  <si>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</si>
  <si>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</si>
  <si>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</si>
  <si>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</si>
  <si>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</si>
  <si>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</si>
  <si>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</si>
  <si>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</si>
  <si>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</si>
  <si>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</si>
  <si>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</si>
  <si>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</si>
  <si>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</si>
  <si>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</si>
  <si>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</si>
  <si>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</si>
  <si>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</si>
  <si>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</si>
  <si>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</si>
  <si>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</si>
  <si>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</si>
  <si>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</si>
  <si>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</si>
  <si>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</si>
  <si>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</si>
  <si>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</si>
  <si>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</si>
  <si>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</si>
  <si>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</si>
  <si>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</si>
  <si>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</si>
  <si>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</si>
  <si>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</si>
  <si>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</si>
  <si>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</si>
  <si>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</si>
  <si>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</si>
  <si>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</si>
  <si>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</si>
  <si>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</si>
  <si>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</si>
  <si>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</si>
  <si>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</si>
  <si>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</si>
  <si>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</si>
  <si>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</si>
  <si>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</si>
  <si>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</si>
  <si>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</si>
  <si>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</si>
  <si>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</si>
  <si>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</si>
  <si>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</si>
  <si>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</si>
  <si>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</si>
  <si>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</si>
  <si>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</si>
  <si>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</si>
  <si>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</si>
  <si>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</si>
  <si>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</si>
  <si>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</si>
  <si>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</si>
  <si>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</si>
  <si>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</si>
  <si>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</si>
  <si>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</si>
  <si>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</si>
  <si>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</si>
  <si>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</si>
  <si>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</si>
  <si>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</si>
  <si>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</si>
  <si>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</si>
  <si>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</si>
  <si>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</si>
  <si>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</si>
  <si>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</si>
  <si>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</si>
  <si>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</si>
  <si>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</si>
  <si>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</si>
  <si>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</si>
  <si>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</si>
  <si>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</si>
  <si>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</si>
  <si>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</si>
  <si>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</si>
  <si>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</si>
  <si>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</si>
  <si>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</si>
  <si>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</si>
  <si>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</si>
  <si>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</si>
  <si>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</si>
  <si>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</si>
  <si>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</si>
  <si>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</si>
  <si>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</si>
  <si>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</si>
  <si>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</si>
  <si>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</si>
  <si>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</si>
  <si>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</si>
  <si>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</si>
  <si>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</si>
  <si>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</si>
  <si>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</si>
  <si>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</si>
  <si>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</si>
  <si>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</si>
  <si>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</si>
  <si>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</si>
  <si>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</si>
  <si>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</si>
  <si>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</si>
  <si>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</si>
  <si>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</si>
  <si>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</si>
  <si>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</si>
  <si>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</si>
  <si>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</si>
  <si>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</si>
  <si>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</si>
  <si>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</si>
  <si>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</si>
  <si>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</si>
  <si>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</si>
  <si>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</si>
  <si>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</si>
  <si>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</si>
  <si>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</si>
  <si>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</si>
  <si>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</si>
  <si>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</si>
  <si>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</si>
  <si>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</si>
  <si>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</si>
  <si>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</si>
  <si>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</si>
  <si>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</si>
  <si>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</si>
  <si>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</si>
  <si>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</si>
  <si>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</si>
  <si>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</si>
  <si>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</si>
  <si>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</si>
  <si>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</si>
  <si>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</si>
  <si>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</si>
  <si>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</si>
  <si>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</si>
  <si>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</si>
  <si>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</si>
  <si>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</si>
  <si>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</si>
  <si>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</si>
  <si>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</si>
  <si>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</si>
  <si>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</si>
  <si>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</si>
  <si>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</si>
  <si>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</si>
  <si>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</si>
  <si>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</si>
  <si>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</si>
  <si>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</si>
  <si>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</si>
  <si>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</si>
  <si>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</si>
  <si>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</si>
  <si>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</si>
  <si>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</si>
  <si>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</si>
  <si>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</si>
  <si>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</si>
  <si>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</si>
  <si>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</si>
  <si>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</si>
  <si>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</si>
  <si>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</si>
  <si>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</si>
  <si>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</si>
  <si>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</si>
  <si>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</si>
  <si>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</si>
  <si>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</si>
  <si>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</si>
  <si>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</si>
  <si>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</si>
  <si>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</si>
  <si>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</si>
  <si>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</si>
  <si>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</si>
  <si>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</si>
  <si>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</si>
  <si>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</si>
  <si>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</si>
  <si>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</si>
  <si>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</si>
  <si>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</si>
  <si>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</si>
  <si>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</si>
  <si>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</si>
  <si>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</si>
  <si>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</si>
  <si>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</si>
  <si>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</si>
  <si>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</si>
  <si>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</si>
  <si>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</si>
  <si>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</si>
  <si>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</si>
  <si>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</si>
  <si>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</si>
  <si>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</si>
  <si>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</si>
  <si>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</si>
  <si>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</si>
  <si>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</si>
  <si>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</si>
  <si>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</si>
  <si>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</si>
  <si>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</si>
  <si>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</si>
  <si>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</si>
  <si>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</si>
  <si>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</si>
  <si>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</si>
  <si>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</si>
  <si>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</si>
  <si>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</si>
  <si>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</si>
  <si>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</si>
  <si>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</si>
  <si>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</si>
  <si>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</si>
  <si>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</si>
  <si>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</si>
  <si>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</si>
  <si>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</si>
  <si>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</si>
  <si>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</si>
  <si>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</si>
  <si>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</si>
  <si>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</si>
  <si>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</si>
  <si>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</si>
  <si>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</si>
  <si>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</si>
  <si>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</si>
  <si>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</si>
  <si>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</si>
  <si>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</si>
  <si>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</si>
  <si>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</si>
  <si>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</si>
  <si>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</si>
  <si>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</si>
  <si>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</si>
  <si>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</si>
  <si>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</si>
  <si>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</si>
  <si>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</si>
  <si>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</si>
  <si>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</si>
  <si>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</si>
  <si>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</si>
  <si>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</si>
  <si>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</si>
  <si>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</si>
  <si>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</si>
  <si>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</si>
  <si>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</si>
  <si>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</si>
  <si>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</si>
  <si>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</si>
  <si>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</si>
  <si>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</si>
  <si>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</si>
  <si>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</si>
  <si>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</si>
  <si>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</si>
  <si>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</si>
  <si>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</si>
  <si>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</si>
  <si>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</si>
  <si>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</si>
  <si>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</si>
  <si>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</si>
  <si>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</si>
  <si>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</si>
  <si>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</si>
  <si>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</si>
  <si>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</si>
  <si>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</si>
  <si>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</si>
  <si>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</si>
  <si>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</si>
  <si>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</si>
  <si>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</si>
  <si>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</si>
  <si>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</si>
  <si>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</si>
  <si>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</si>
  <si>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</si>
  <si>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</si>
  <si>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</si>
  <si>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</si>
  <si>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</si>
  <si>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</si>
  <si>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</si>
  <si>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</si>
  <si>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</si>
  <si>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</si>
  <si>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</si>
  <si>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</si>
  <si>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</si>
  <si>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</si>
  <si>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</si>
  <si>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</si>
  <si>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</si>
  <si>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</si>
  <si>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</si>
  <si>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</si>
  <si>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</si>
  <si>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</si>
  <si>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</si>
  <si>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</si>
  <si>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</si>
  <si>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</si>
  <si>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</si>
  <si>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</si>
  <si>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</si>
  <si>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</si>
  <si>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</si>
  <si>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</si>
  <si>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</si>
  <si>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</si>
  <si>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</si>
  <si>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</si>
  <si>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</si>
  <si>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</si>
  <si>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</si>
  <si>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</si>
  <si>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</si>
  <si>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</si>
  <si>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</si>
  <si>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</si>
  <si>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</si>
  <si>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</si>
  <si>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</si>
  <si>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</si>
  <si>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</si>
  <si>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</si>
  <si>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</si>
  <si>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</si>
  <si>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</si>
  <si>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</si>
  <si>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</si>
  <si>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</si>
  <si>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</si>
  <si>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</si>
  <si>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</si>
  <si>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</si>
  <si>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</si>
  <si>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</si>
  <si>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</si>
  <si>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</si>
  <si>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</si>
  <si>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</si>
  <si>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</si>
  <si>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</si>
  <si>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</si>
  <si>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</si>
  <si>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</si>
  <si>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</si>
  <si>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</si>
  <si>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</si>
  <si>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</si>
  <si>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</si>
  <si>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</si>
  <si>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</si>
  <si>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</si>
  <si>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</si>
  <si>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</si>
  <si>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</si>
  <si>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</si>
  <si>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</si>
  <si>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</si>
  <si>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</si>
  <si>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</si>
  <si>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</si>
  <si>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</si>
  <si>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</si>
  <si>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</si>
  <si>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</si>
  <si>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</si>
  <si>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</si>
  <si>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</si>
  <si>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</si>
  <si>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</si>
  <si>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</si>
  <si>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</si>
  <si>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</si>
  <si>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</si>
  <si>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</si>
  <si>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</si>
  <si>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</si>
  <si>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</si>
  <si>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</si>
  <si>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</si>
  <si>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</si>
  <si>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</si>
  <si>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</si>
  <si>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</si>
  <si>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</si>
  <si>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</si>
  <si>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</si>
  <si>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</si>
  <si>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</si>
  <si>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</si>
  <si>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</si>
  <si>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</si>
  <si>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</si>
  <si>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</si>
  <si>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</si>
  <si>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</si>
  <si>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</si>
  <si>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</si>
  <si>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</si>
  <si>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</si>
  <si>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</si>
  <si>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</si>
  <si>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</si>
  <si>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</si>
  <si>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</si>
  <si>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</si>
  <si>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</si>
  <si>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</si>
  <si>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</si>
  <si>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</si>
  <si>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</si>
  <si>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</si>
  <si>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</si>
  <si>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</si>
  <si>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</si>
  <si>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</si>
  <si>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</si>
  <si>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</si>
  <si>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</si>
  <si>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</si>
  <si>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</si>
  <si>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</si>
  <si>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</si>
  <si>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</si>
  <si>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</si>
  <si>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</si>
  <si>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</si>
  <si>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</si>
  <si>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</si>
  <si>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</si>
  <si>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</si>
  <si>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</si>
  <si>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</si>
  <si>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</si>
  <si>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</si>
  <si>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</si>
  <si>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</si>
  <si>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</si>
  <si>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</si>
  <si>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</si>
  <si>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</si>
  <si>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</si>
  <si>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</si>
  <si>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</si>
  <si>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</si>
  <si>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</si>
  <si>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</si>
  <si>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</si>
  <si>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</si>
  <si>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</si>
  <si>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</si>
  <si>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</si>
  <si>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</si>
  <si>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</si>
  <si>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</si>
  <si>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</si>
  <si>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</si>
  <si>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</si>
  <si>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</si>
  <si>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</si>
  <si>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</si>
  <si>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</si>
  <si>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</si>
  <si>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</si>
  <si>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</si>
  <si>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</si>
  <si>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</si>
  <si>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</si>
  <si>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</si>
  <si>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</si>
  <si>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</si>
  <si>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</si>
  <si>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</si>
  <si>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</si>
  <si>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</si>
  <si>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</si>
  <si>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</si>
  <si>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</si>
  <si>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</si>
  <si>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</si>
  <si>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</si>
  <si>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</si>
  <si>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</si>
  <si>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</si>
  <si>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</si>
  <si>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</si>
  <si>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</si>
  <si>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</si>
  <si>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</si>
  <si>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</si>
  <si>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</si>
  <si>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</si>
  <si>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</si>
  <si>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</si>
  <si>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</si>
  <si>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</si>
  <si>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</si>
  <si>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</si>
  <si>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</si>
  <si>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</si>
  <si>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</si>
  <si>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</si>
  <si>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</si>
  <si>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</si>
  <si>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</si>
  <si>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</si>
  <si>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</si>
  <si>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</si>
  <si>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</si>
  <si>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</si>
  <si>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</si>
  <si>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</si>
  <si>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</si>
  <si>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</si>
  <si>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</si>
  <si>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</si>
  <si>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</si>
  <si>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</si>
  <si>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</si>
  <si>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</si>
  <si>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</si>
  <si>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</si>
  <si>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</si>
  <si>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</si>
  <si>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</si>
  <si>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</si>
  <si>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</si>
  <si>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</si>
  <si>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</si>
  <si>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</si>
  <si>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</si>
  <si>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</si>
  <si>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</si>
  <si>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</si>
  <si>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</si>
  <si>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</si>
  <si>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</si>
  <si>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</si>
  <si>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</si>
  <si>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</si>
  <si>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</si>
  <si>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</si>
  <si>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</si>
  <si>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</si>
  <si>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</si>
  <si>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</si>
  <si>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</si>
  <si>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</si>
  <si>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</si>
  <si>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</si>
  <si>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</si>
  <si>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</si>
  <si>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</si>
  <si>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</si>
  <si>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</si>
  <si>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</si>
  <si>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</si>
  <si>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</si>
  <si>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</si>
  <si>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</si>
  <si>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</si>
  <si>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</si>
  <si>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</si>
  <si>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</si>
  <si>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</si>
  <si>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</si>
  <si>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</si>
  <si>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</si>
  <si>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</si>
  <si>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</si>
  <si>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</si>
  <si>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</si>
  <si>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</si>
  <si>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</si>
  <si>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</si>
  <si>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</si>
  <si>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</si>
  <si>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</si>
  <si>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</si>
  <si>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</si>
  <si>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</si>
  <si>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</si>
  <si>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</si>
  <si>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</si>
  <si>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</si>
  <si>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</si>
  <si>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</si>
  <si>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</si>
  <si>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</si>
  <si>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</si>
  <si>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</si>
  <si>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</si>
  <si>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</si>
  <si>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</si>
  <si>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</si>
  <si>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</si>
  <si>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</si>
  <si>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</si>
  <si>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</si>
  <si>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</si>
  <si>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</si>
  <si>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</si>
  <si>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</si>
  <si>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</si>
  <si>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</si>
  <si>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</si>
  <si>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</si>
  <si>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</si>
  <si>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</si>
  <si>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</si>
  <si>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</si>
  <si>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</si>
  <si>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</si>
  <si>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</si>
  <si>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</si>
  <si>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</si>
  <si>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</si>
  <si>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</si>
  <si>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</si>
  <si>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</si>
  <si>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</si>
  <si>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</si>
  <si>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</si>
  <si>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</si>
  <si>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</si>
  <si>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</si>
  <si>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</si>
  <si>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</si>
  <si>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</si>
  <si>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</si>
  <si>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</si>
  <si>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</si>
  <si>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</si>
  <si>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</si>
  <si>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</si>
  <si>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</si>
  <si>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</si>
  <si>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</si>
  <si>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</si>
  <si>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</si>
  <si>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</si>
  <si>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</si>
  <si>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</si>
  <si>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</si>
  <si>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</si>
  <si>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</si>
  <si>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</si>
  <si>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</si>
  <si>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</si>
  <si>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</si>
  <si>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</si>
  <si>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</si>
  <si>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</si>
  <si>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</si>
  <si>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</si>
  <si>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</si>
  <si>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</si>
  <si>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</si>
  <si>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</si>
  <si>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</si>
  <si>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</si>
  <si>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</si>
  <si>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</si>
  <si>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</si>
  <si>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</si>
  <si>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</si>
  <si>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</si>
  <si>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</si>
  <si>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</si>
  <si>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</si>
  <si>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</si>
  <si>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</si>
  <si>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</si>
  <si>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</si>
  <si>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</si>
  <si>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</si>
  <si>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</si>
  <si>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</si>
  <si>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</si>
  <si>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</si>
  <si>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</si>
  <si>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</si>
  <si>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</si>
  <si>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</si>
  <si>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</si>
  <si>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</si>
  <si>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</si>
  <si>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</si>
  <si>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</si>
  <si>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</si>
  <si>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</si>
  <si>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</si>
  <si>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</si>
  <si>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</si>
  <si>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</si>
  <si>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</si>
  <si>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</si>
  <si>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</si>
  <si>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</si>
  <si>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</si>
  <si>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</si>
  <si>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</si>
  <si>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</si>
  <si>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</si>
  <si>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</si>
  <si>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</si>
  <si>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</si>
  <si>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</si>
  <si>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</si>
  <si>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</si>
  <si>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</si>
  <si>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</si>
  <si>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</si>
  <si>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</si>
  <si>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</si>
  <si>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</si>
  <si>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</si>
  <si>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</si>
  <si>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</si>
  <si>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</si>
  <si>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</si>
  <si>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</si>
  <si>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</si>
  <si>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</si>
  <si>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</si>
  <si>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</si>
  <si>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</si>
  <si>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</si>
  <si>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</si>
  <si>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</si>
  <si>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</si>
  <si>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</si>
  <si>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</si>
  <si>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</si>
  <si>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</si>
  <si>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</si>
  <si>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</si>
  <si>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</si>
  <si>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</si>
  <si>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</si>
  <si>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</si>
  <si>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</si>
  <si>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</si>
  <si>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</si>
  <si>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</si>
  <si>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</si>
  <si>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</si>
  <si>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</si>
  <si>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</si>
  <si>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</si>
  <si>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</si>
  <si>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</si>
  <si>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</si>
  <si>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</si>
  <si>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</si>
  <si>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</si>
  <si>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</si>
  <si>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</si>
  <si>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</si>
  <si>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</si>
  <si>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</si>
  <si>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</si>
  <si>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</si>
  <si>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</si>
  <si>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</si>
  <si>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</si>
  <si>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</si>
  <si>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</si>
  <si>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</si>
  <si>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</si>
  <si>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</si>
  <si>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</si>
  <si>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</si>
  <si>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</si>
  <si>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</si>
  <si>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</si>
  <si>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</si>
  <si>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</si>
  <si>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</si>
  <si>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</si>
  <si>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</si>
  <si>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</si>
  <si>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</si>
  <si>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</si>
  <si>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</si>
  <si>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</si>
  <si>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</si>
  <si>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</si>
  <si>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</si>
  <si>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</si>
  <si>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</si>
  <si>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</si>
  <si>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</si>
  <si>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</si>
  <si>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</si>
  <si>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</si>
  <si>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</si>
  <si>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</si>
  <si>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</si>
  <si>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</si>
  <si>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</si>
  <si>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</si>
  <si>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</si>
  <si>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</si>
  <si>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</si>
  <si>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</si>
  <si>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</si>
  <si>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</si>
  <si>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</si>
  <si>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</si>
  <si>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</si>
  <si>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</si>
  <si>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</si>
  <si>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</si>
  <si>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</si>
  <si>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</si>
  <si>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</si>
  <si>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</si>
  <si>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</si>
  <si>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</si>
  <si>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</si>
  <si>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</si>
  <si>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</si>
  <si>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</si>
  <si>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</si>
  <si>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</si>
  <si>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</si>
  <si>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</si>
  <si>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</si>
  <si>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</si>
  <si>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</si>
  <si>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</si>
  <si>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</si>
  <si>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</si>
  <si>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</si>
  <si>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</si>
  <si>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</si>
  <si>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</si>
  <si>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</si>
  <si>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</si>
  <si>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</si>
  <si>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</si>
  <si>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</si>
  <si>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</si>
  <si>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</si>
  <si>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</si>
  <si>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</si>
  <si>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</si>
  <si>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</si>
  <si>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</si>
  <si>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</si>
  <si>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</si>
  <si>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</si>
  <si>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</si>
  <si>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</si>
  <si>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</si>
  <si>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</si>
  <si>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</si>
  <si>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</si>
  <si>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</si>
  <si>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</si>
  <si>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</si>
  <si>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</si>
  <si>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</si>
  <si>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</si>
  <si>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</si>
  <si>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</si>
  <si>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</si>
  <si>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</si>
  <si>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</si>
  <si>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</si>
  <si>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</si>
  <si>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</si>
  <si>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</si>
  <si>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</si>
  <si>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</si>
  <si>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</si>
  <si>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</si>
  <si>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</si>
  <si>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</si>
  <si>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</si>
  <si>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</si>
  <si>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</si>
  <si>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</si>
  <si>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</si>
  <si>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</si>
  <si>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</si>
  <si>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</si>
  <si>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</si>
  <si>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</si>
  <si>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</si>
  <si>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</si>
  <si>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</si>
  <si>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</si>
  <si>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</si>
  <si>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</si>
  <si>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</si>
  <si>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</si>
  <si>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</si>
  <si>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</si>
  <si>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</si>
  <si>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</si>
  <si>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</si>
  <si>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</si>
  <si>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</si>
  <si>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</si>
  <si>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</si>
  <si>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</si>
  <si>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</si>
  <si>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</si>
  <si>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</si>
  <si>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</si>
  <si>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</si>
  <si>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</si>
  <si>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</si>
  <si>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</si>
  <si>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</si>
  <si>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</si>
  <si>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</si>
  <si>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</si>
  <si>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</si>
  <si>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</si>
  <si>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</si>
  <si>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</si>
  <si>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</si>
  <si>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</si>
  <si>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</si>
  <si>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</si>
  <si>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</si>
  <si>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</si>
  <si>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</si>
  <si>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</si>
  <si>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</si>
  <si>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</si>
  <si>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</si>
  <si>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</si>
  <si>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</si>
  <si>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</si>
  <si>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</si>
  <si>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</si>
  <si>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</si>
  <si>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</si>
  <si>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</si>
  <si>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</si>
  <si>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</si>
  <si>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</si>
  <si>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</si>
  <si>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</si>
  <si>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</si>
  <si>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</si>
  <si>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</si>
  <si>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</si>
  <si>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</si>
  <si>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</si>
  <si>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</si>
  <si>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</si>
  <si>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</si>
  <si>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</si>
  <si>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</si>
  <si>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</si>
  <si>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</si>
  <si>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</si>
  <si>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</si>
  <si>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</si>
  <si>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</si>
  <si>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</si>
  <si>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</si>
  <si>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</si>
  <si>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</si>
  <si>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</si>
  <si>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</si>
  <si>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</si>
  <si>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</si>
  <si>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</si>
  <si>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</si>
  <si>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</si>
  <si>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</si>
  <si>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</si>
  <si>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</si>
  <si>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</si>
  <si>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</si>
  <si>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</si>
  <si>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</si>
  <si>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</si>
  <si>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</si>
  <si>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</si>
  <si>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</si>
  <si>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</si>
  <si>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</si>
  <si>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</si>
  <si>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</si>
  <si>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</si>
  <si>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</si>
  <si>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</si>
  <si>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</si>
  <si>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</si>
  <si>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</si>
  <si>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</si>
  <si>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</si>
  <si>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</si>
  <si>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</si>
  <si>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</si>
  <si>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</si>
  <si>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</si>
  <si>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</si>
  <si>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</si>
  <si>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</si>
  <si>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</si>
  <si>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</si>
  <si>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</si>
  <si>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</si>
  <si>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</si>
  <si>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</si>
  <si>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</si>
  <si>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</si>
  <si>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</si>
  <si>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</si>
  <si>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</si>
  <si>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</si>
  <si>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</si>
  <si>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</si>
  <si>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</si>
  <si>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</si>
  <si>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</si>
  <si>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</si>
  <si>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</si>
  <si>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</si>
  <si>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</si>
  <si>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</si>
  <si>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</si>
  <si>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</si>
  <si>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</si>
  <si>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</si>
  <si>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</si>
  <si>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</si>
  <si>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</si>
  <si>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</si>
  <si>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</si>
  <si>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</si>
  <si>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</si>
  <si>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</si>
  <si>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</si>
  <si>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</si>
  <si>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</si>
  <si>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</si>
  <si>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</si>
  <si>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</si>
  <si>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</si>
  <si>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</si>
  <si>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</si>
  <si>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</si>
  <si>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</si>
  <si>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</si>
  <si>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</si>
  <si>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</si>
  <si>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</si>
  <si>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</si>
  <si>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</si>
  <si>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</si>
  <si>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</si>
  <si>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</si>
  <si>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</si>
  <si>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</si>
  <si>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</si>
  <si>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</si>
  <si>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</si>
  <si>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</si>
  <si>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</si>
  <si>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</si>
  <si>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</si>
  <si>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</si>
  <si>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</si>
  <si>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</si>
  <si>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</si>
  <si>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</si>
  <si>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</si>
  <si>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</si>
  <si>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</si>
  <si>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</si>
  <si>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</si>
  <si>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</si>
  <si>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</si>
  <si>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</si>
  <si>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</si>
  <si>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</si>
  <si>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</si>
  <si>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</si>
  <si>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</si>
  <si>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</si>
  <si>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</si>
  <si>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</si>
  <si>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</si>
  <si>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</si>
  <si>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</si>
  <si>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</si>
  <si>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</si>
  <si>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</si>
  <si>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</si>
  <si>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</si>
  <si>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</si>
  <si>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</si>
  <si>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</si>
  <si>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</si>
  <si>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</si>
  <si>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</si>
  <si>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</si>
  <si>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</si>
  <si>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</si>
  <si>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</si>
  <si>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</si>
  <si>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</si>
  <si>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</si>
  <si>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</si>
  <si>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</si>
  <si>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</si>
  <si>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</si>
  <si>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</si>
  <si>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</si>
  <si>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</si>
  <si>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</si>
  <si>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</si>
  <si>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</si>
  <si>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</si>
  <si>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</si>
  <si>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</si>
  <si>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</si>
  <si>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</si>
  <si>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</si>
  <si>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</si>
  <si>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</si>
  <si>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</si>
  <si>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</si>
  <si>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</si>
  <si>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</si>
  <si>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</si>
  <si>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</si>
  <si>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</si>
  <si>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</si>
  <si>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</si>
  <si>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</si>
  <si>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</si>
  <si>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</si>
  <si>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</si>
  <si>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</si>
  <si>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</si>
  <si>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</si>
  <si>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</si>
  <si>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</si>
  <si>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</si>
  <si>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</si>
  <si>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</si>
  <si>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</si>
  <si>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</si>
  <si>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</si>
  <si>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</si>
  <si>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</si>
  <si>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</si>
  <si>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</si>
  <si>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</si>
  <si>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</si>
  <si>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</si>
  <si>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</si>
  <si>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</si>
  <si>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</si>
  <si>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</si>
  <si>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</si>
  <si>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</si>
  <si>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</si>
  <si>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</si>
  <si>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</si>
  <si>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</si>
  <si>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</si>
  <si>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</si>
  <si>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</si>
  <si>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</si>
  <si>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</si>
  <si>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</si>
  <si>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</si>
  <si>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</si>
  <si>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</si>
  <si>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</si>
  <si>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</si>
  <si>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</si>
  <si>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</si>
  <si>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</si>
  <si>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</si>
  <si>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</si>
  <si>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</si>
  <si>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</si>
  <si>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</si>
  <si>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</si>
  <si>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</si>
  <si>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</si>
  <si>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</si>
  <si>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</si>
  <si>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</si>
  <si>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</si>
  <si>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</si>
  <si>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</si>
  <si>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</si>
  <si>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</si>
  <si>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</si>
  <si>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</si>
  <si>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</si>
  <si>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</si>
  <si>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</si>
  <si>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</si>
  <si>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</si>
  <si>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</si>
  <si>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</si>
  <si>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</si>
  <si>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</si>
  <si>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</si>
  <si>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</si>
  <si>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</si>
  <si>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</si>
  <si>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</si>
  <si>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</si>
  <si>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</si>
  <si>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</si>
  <si>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</si>
  <si>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</si>
  <si>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</si>
  <si>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</si>
  <si>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</si>
  <si>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</si>
  <si>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</si>
  <si>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</si>
  <si>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</si>
  <si>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</si>
  <si>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</si>
  <si>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</si>
  <si>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</si>
  <si>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</si>
  <si>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</si>
  <si>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</si>
  <si>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</si>
  <si>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</si>
  <si>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</si>
  <si>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</si>
  <si>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</si>
  <si>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</si>
  <si>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</si>
  <si>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</si>
  <si>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</si>
  <si>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</si>
  <si>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</si>
  <si>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</si>
  <si>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</si>
  <si>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</si>
  <si>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</si>
  <si>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</si>
  <si>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</si>
  <si>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</si>
  <si>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</si>
  <si>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</si>
  <si>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</si>
  <si>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</si>
  <si>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</si>
  <si>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</si>
  <si>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</si>
  <si>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</si>
  <si>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</si>
  <si>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</si>
  <si>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</si>
  <si>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</si>
  <si>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</si>
  <si>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</si>
  <si>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</si>
  <si>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</si>
  <si>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</si>
  <si>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</si>
  <si>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</si>
  <si>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</si>
  <si>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</si>
  <si>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</si>
  <si>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</si>
  <si>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</si>
  <si>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</si>
  <si>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</si>
  <si>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</si>
  <si>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</si>
  <si>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</si>
  <si>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</si>
  <si>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</si>
  <si>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</si>
  <si>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</si>
  <si>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</si>
  <si>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</si>
  <si>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</si>
  <si>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</si>
  <si>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</si>
  <si>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</si>
  <si>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</si>
  <si>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</si>
  <si>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</si>
  <si>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</si>
  <si>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</si>
  <si>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</si>
  <si>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</si>
  <si>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</si>
  <si>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</si>
  <si>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</si>
  <si>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</si>
  <si>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</si>
  <si>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</si>
  <si>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</si>
  <si>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</si>
  <si>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</si>
  <si>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</si>
  <si>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</si>
  <si>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</si>
  <si>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</si>
  <si>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</si>
  <si>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</si>
  <si>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</si>
  <si>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</si>
  <si>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</si>
  <si>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</si>
  <si>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</si>
  <si>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</si>
  <si>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</si>
  <si>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</si>
  <si>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</si>
  <si>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</si>
  <si>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</si>
  <si>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</si>
  <si>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</si>
  <si>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</si>
  <si>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</si>
  <si>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</si>
  <si>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</si>
  <si>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</si>
  <si>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</si>
  <si>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</si>
  <si>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</si>
  <si>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</si>
  <si>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</si>
  <si>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</si>
  <si>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</si>
  <si>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</si>
  <si>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</si>
  <si>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</si>
  <si>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</si>
  <si>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</si>
  <si>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</si>
  <si>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</si>
  <si>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</si>
  <si>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</si>
  <si>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</si>
  <si>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</si>
  <si>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</si>
  <si>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</si>
  <si>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</si>
  <si>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</si>
  <si>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</si>
  <si>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</si>
  <si>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</si>
  <si>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</si>
  <si>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</si>
  <si>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</si>
  <si>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</si>
  <si>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</si>
  <si>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</si>
  <si>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</si>
  <si>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</si>
  <si>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</si>
  <si>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</si>
  <si>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</si>
  <si>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</si>
  <si>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</si>
  <si>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</si>
  <si>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</si>
  <si>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</si>
  <si>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</si>
  <si>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</si>
  <si>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</si>
  <si>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</si>
  <si>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</si>
  <si>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</si>
  <si>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</si>
  <si>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</si>
  <si>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</si>
  <si>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</si>
  <si>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</si>
  <si>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</si>
  <si>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</si>
  <si>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</si>
  <si>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</si>
  <si>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</si>
  <si>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</si>
  <si>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</si>
  <si>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</si>
  <si>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</si>
  <si>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</si>
  <si>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</si>
  <si>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</si>
  <si>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</si>
  <si>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</si>
  <si>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</si>
  <si>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</si>
  <si>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</si>
  <si>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</si>
  <si>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</si>
  <si>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</si>
  <si>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</si>
  <si>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</si>
  <si>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</si>
  <si>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</si>
  <si>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</si>
  <si>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</si>
  <si>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</si>
  <si>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</si>
  <si>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</si>
  <si>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</si>
  <si>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</si>
  <si>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</si>
  <si>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</si>
  <si>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</si>
  <si>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</si>
  <si>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</si>
  <si>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</si>
  <si>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</si>
  <si>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</si>
  <si>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</si>
  <si>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</si>
  <si>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</si>
  <si>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</si>
  <si>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</si>
  <si>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</si>
  <si>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</si>
  <si>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</si>
  <si>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</si>
  <si>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</si>
  <si>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</si>
  <si>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</si>
  <si>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</si>
  <si>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</si>
  <si>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</si>
  <si>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</si>
  <si>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</si>
  <si>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</si>
  <si>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</si>
  <si>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</si>
  <si>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</si>
  <si>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</si>
  <si>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</si>
  <si>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</si>
  <si>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</si>
  <si>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</si>
  <si>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</si>
  <si>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</si>
  <si>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</si>
  <si>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</si>
  <si>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</si>
  <si>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</si>
  <si>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</si>
  <si>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</si>
  <si>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</si>
  <si>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</si>
  <si>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</si>
  <si>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</si>
  <si>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</si>
  <si>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</si>
  <si>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</si>
  <si>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</si>
  <si>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</si>
  <si>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</si>
  <si>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</si>
  <si>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</si>
  <si>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</si>
  <si>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</si>
  <si>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</si>
  <si>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</si>
  <si>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</si>
  <si>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</si>
  <si>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</si>
  <si>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</si>
  <si>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</si>
  <si>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</si>
  <si>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</si>
  <si>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</si>
  <si>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</si>
  <si>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</si>
  <si>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</si>
  <si>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</si>
  <si>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</si>
  <si>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</si>
  <si>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</si>
  <si>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</si>
  <si>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</si>
  <si>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</si>
  <si>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</si>
  <si>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</si>
  <si>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</si>
  <si>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</si>
  <si>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</si>
  <si>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</si>
  <si>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</si>
  <si>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</si>
  <si>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</si>
  <si>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</si>
  <si>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</si>
  <si>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</si>
  <si>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</si>
  <si>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</si>
  <si>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</si>
  <si>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</si>
  <si>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</si>
  <si>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</si>
  <si>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</si>
  <si>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</si>
  <si>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</si>
  <si>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</si>
  <si>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</si>
  <si>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</si>
  <si>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</si>
  <si>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</si>
  <si>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</si>
  <si>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</si>
  <si>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</si>
  <si>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</si>
  <si>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</si>
  <si>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</si>
  <si>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</si>
  <si>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</si>
  <si>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</si>
  <si>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</si>
  <si>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</si>
  <si>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</si>
  <si>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</si>
  <si>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</si>
  <si>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</si>
  <si>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</si>
  <si>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</si>
  <si>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</si>
  <si>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</si>
  <si>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</si>
  <si>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</si>
  <si>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</si>
  <si>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</si>
  <si>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</si>
  <si>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</si>
  <si>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</si>
  <si>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</si>
  <si>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</si>
  <si>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</si>
  <si>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</si>
  <si>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</si>
  <si>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</si>
  <si>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</si>
  <si>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</si>
  <si>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</si>
  <si>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</si>
  <si>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</si>
  <si>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</si>
  <si>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</si>
  <si>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</si>
  <si>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</si>
  <si>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</si>
  <si>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</si>
  <si>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</si>
  <si>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</si>
  <si>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</si>
  <si>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</si>
  <si>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</si>
  <si>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</si>
  <si>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</si>
  <si>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</si>
  <si>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</si>
  <si>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</si>
  <si>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</si>
  <si>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</si>
  <si>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</si>
  <si>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</si>
  <si>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</si>
  <si>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</si>
  <si>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</si>
  <si>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</si>
  <si>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</si>
  <si>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</si>
  <si>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</si>
  <si>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</si>
  <si>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</si>
  <si>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</si>
  <si>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</si>
  <si>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</si>
  <si>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</si>
  <si>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</si>
  <si>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</si>
  <si>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</si>
  <si>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</si>
  <si>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</si>
  <si>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</si>
  <si>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</si>
  <si>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</si>
  <si>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</si>
  <si>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</si>
  <si>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</si>
  <si>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</si>
  <si>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</si>
  <si>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</si>
  <si>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</si>
  <si>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</si>
  <si>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</si>
  <si>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</si>
  <si>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</si>
  <si>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</si>
  <si>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</si>
  <si>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</si>
  <si>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</si>
  <si>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</si>
  <si>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</si>
  <si>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</si>
  <si>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</si>
  <si>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</si>
  <si>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</si>
  <si>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</si>
  <si>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</si>
  <si>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</si>
  <si>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</si>
  <si>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</si>
  <si>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</si>
  <si>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</si>
  <si>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</si>
  <si>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</si>
  <si>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</si>
  <si>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</si>
  <si>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</si>
  <si>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</si>
  <si>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</si>
  <si>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</si>
  <si>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</si>
  <si>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</si>
  <si>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</si>
  <si>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</si>
  <si>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</si>
  <si>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</si>
  <si>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</si>
  <si>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</si>
  <si>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</si>
  <si>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</si>
  <si>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</si>
  <si>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</si>
  <si>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</si>
  <si>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</si>
  <si>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</si>
  <si>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</si>
  <si>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</si>
  <si>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</si>
  <si>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</si>
  <si>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</si>
  <si>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</si>
  <si>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</si>
  <si>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</si>
  <si>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</si>
  <si>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</si>
  <si>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</si>
  <si>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</si>
  <si>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</si>
  <si>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</si>
  <si>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</si>
  <si>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</si>
  <si>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</si>
  <si>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</si>
  <si>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</si>
  <si>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</si>
  <si>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</si>
  <si>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</si>
  <si>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</si>
  <si>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</si>
  <si>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</si>
  <si>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</si>
  <si>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</si>
  <si>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</si>
  <si>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</si>
  <si>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</si>
  <si>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</si>
  <si>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</si>
  <si>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</si>
  <si>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</si>
  <si>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</si>
  <si>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</si>
  <si>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</si>
  <si>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</si>
  <si>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</si>
  <si>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</si>
  <si>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</si>
  <si>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</si>
  <si>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</si>
  <si>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</si>
  <si>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</si>
  <si>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</si>
  <si>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</si>
  <si>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</si>
  <si>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</si>
  <si>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</si>
  <si>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</si>
  <si>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</si>
  <si>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</si>
  <si>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</si>
  <si>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</si>
  <si>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</si>
  <si>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</si>
  <si>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</si>
  <si>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</si>
  <si>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</si>
  <si>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</si>
  <si>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</si>
  <si>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</si>
  <si>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</si>
  <si>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</si>
  <si>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</si>
  <si>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</si>
  <si>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</si>
  <si>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</si>
  <si>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</si>
  <si>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</si>
  <si>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</si>
  <si>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</si>
  <si>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</si>
  <si>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</si>
  <si>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</si>
  <si>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</si>
  <si>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</si>
  <si>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</si>
  <si>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</si>
  <si>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</si>
  <si>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</si>
  <si>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</si>
  <si>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</si>
  <si>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</si>
  <si>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</si>
  <si>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</si>
  <si>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</si>
  <si>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</si>
  <si>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</si>
  <si>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</si>
  <si>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</si>
  <si>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</si>
  <si>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</si>
  <si>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</si>
  <si>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</si>
  <si>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</si>
  <si>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</si>
  <si>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</si>
  <si>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</si>
  <si>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</si>
  <si>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</si>
  <si>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</si>
  <si>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</si>
  <si>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</si>
  <si>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</si>
  <si>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</si>
  <si>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</si>
  <si>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</si>
  <si>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</si>
  <si>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</si>
  <si>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</si>
  <si>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</si>
  <si>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</si>
  <si>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</si>
  <si>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</si>
  <si>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</si>
  <si>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</si>
  <si>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</si>
  <si>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</si>
  <si>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</si>
  <si>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</si>
  <si>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</si>
  <si>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</si>
  <si>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</si>
  <si>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</si>
  <si>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</si>
  <si>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</si>
  <si>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</si>
  <si>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</si>
  <si>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</si>
  <si>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</si>
  <si>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</si>
  <si>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</si>
  <si>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</si>
  <si>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</si>
  <si>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</si>
  <si>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</si>
  <si>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</si>
  <si>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</si>
  <si>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</si>
  <si>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</si>
  <si>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</si>
  <si>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</si>
  <si>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</si>
  <si>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</si>
  <si>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</si>
  <si>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</si>
  <si>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</si>
  <si>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</si>
  <si>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</si>
  <si>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</si>
  <si>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</si>
  <si>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</si>
  <si>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</si>
  <si>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</si>
  <si>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</si>
  <si>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</si>
  <si>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</si>
  <si>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</si>
  <si>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</si>
  <si>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</si>
  <si>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</si>
  <si>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</si>
  <si>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</si>
  <si>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</si>
  <si>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</si>
  <si>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</si>
  <si>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</si>
  <si>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</si>
  <si>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</si>
  <si>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</si>
  <si>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</si>
  <si>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</si>
  <si>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</si>
  <si>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</si>
  <si>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</si>
  <si>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</si>
  <si>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</si>
  <si>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</si>
  <si>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</si>
  <si>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</si>
  <si>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</si>
  <si>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</si>
  <si>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</si>
  <si>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</si>
  <si>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</si>
  <si>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</si>
  <si>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</si>
  <si>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</si>
  <si>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</si>
  <si>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</si>
  <si>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</si>
  <si>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</si>
  <si>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</si>
  <si>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</si>
  <si>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</si>
  <si>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</si>
  <si>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</si>
  <si>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</si>
  <si>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</si>
  <si>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</si>
  <si>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</si>
  <si>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</si>
  <si>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</si>
  <si>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</si>
  <si>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</si>
  <si>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</si>
  <si>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</si>
  <si>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</si>
  <si>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</si>
  <si>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</si>
  <si>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</si>
  <si>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</si>
  <si>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</si>
  <si>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</si>
  <si>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</si>
  <si>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</si>
  <si>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</si>
  <si>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</si>
  <si>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</si>
  <si>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</si>
  <si>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</si>
  <si>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</si>
  <si>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</si>
  <si>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</si>
  <si>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</si>
  <si>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</si>
  <si>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</si>
  <si>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</si>
  <si>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</si>
  <si>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</si>
  <si>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</si>
  <si>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</si>
  <si>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</si>
  <si>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</si>
  <si>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</si>
  <si>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</si>
  <si>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</si>
  <si>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</si>
  <si>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</si>
  <si>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</si>
  <si>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</si>
  <si>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</si>
  <si>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</si>
  <si>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</si>
  <si>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</si>
  <si>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</si>
  <si>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</si>
  <si>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</si>
  <si>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</si>
  <si>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</si>
  <si>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</si>
  <si>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</si>
  <si>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</si>
  <si>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</si>
  <si>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</si>
  <si>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</si>
  <si>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</si>
  <si>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</si>
  <si>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</si>
  <si>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</si>
  <si>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</si>
  <si>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</si>
  <si>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</si>
  <si>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</si>
  <si>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</si>
  <si>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</si>
  <si>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</si>
  <si>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</si>
  <si>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</si>
  <si>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</si>
  <si>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</si>
  <si>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</si>
  <si>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</si>
  <si>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</si>
  <si>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</si>
  <si>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</si>
  <si>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</si>
  <si>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</si>
  <si>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</si>
  <si>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</si>
  <si>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</si>
  <si>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</si>
  <si>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</si>
  <si>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</si>
  <si>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</si>
  <si>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</si>
  <si>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</si>
  <si>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</si>
  <si>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</si>
  <si>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</si>
  <si>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</si>
  <si>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</si>
  <si>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</si>
  <si>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</si>
  <si>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</si>
  <si>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</si>
  <si>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</si>
  <si>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</si>
  <si>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</si>
  <si>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</si>
  <si>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</si>
  <si>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</si>
  <si>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</si>
  <si>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</si>
  <si>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</si>
  <si>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</si>
  <si>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</si>
  <si>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</si>
  <si>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</si>
  <si>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</si>
  <si>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</si>
  <si>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</si>
  <si>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</si>
  <si>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</si>
  <si>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</si>
  <si>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</si>
  <si>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</si>
  <si>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</si>
  <si>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</si>
  <si>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</si>
  <si>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</si>
  <si>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</si>
  <si>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</si>
  <si>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</si>
  <si>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</si>
  <si>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</si>
  <si>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</si>
  <si>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</si>
  <si>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</si>
  <si>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</si>
  <si>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</si>
  <si>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</si>
  <si>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</si>
  <si>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</si>
  <si>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</si>
  <si>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</si>
  <si>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</si>
  <si>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</si>
  <si>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</si>
  <si>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</si>
  <si>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</si>
  <si>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</si>
  <si>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</si>
  <si>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</si>
  <si>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</si>
  <si>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</si>
  <si>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</si>
  <si>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</si>
  <si>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</si>
  <si>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</si>
  <si>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</si>
  <si>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</si>
  <si>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</si>
  <si>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</si>
  <si>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</si>
  <si>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</si>
  <si>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</si>
  <si>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</si>
  <si>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</si>
  <si>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</si>
  <si>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</si>
  <si>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</si>
  <si>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</si>
  <si>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</si>
  <si>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</si>
  <si>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</si>
  <si>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</si>
  <si>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</si>
  <si>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</si>
  <si>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</si>
  <si>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</si>
  <si>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</si>
  <si>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</si>
  <si>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</si>
  <si>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</si>
  <si>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</si>
  <si>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</si>
  <si>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</si>
  <si>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</si>
  <si>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</si>
  <si>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</si>
  <si>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</si>
  <si>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</si>
  <si>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</si>
  <si>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</si>
  <si>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</si>
  <si>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</si>
  <si>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</si>
  <si>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</si>
  <si>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</si>
  <si>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</si>
  <si>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</si>
  <si>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</si>
  <si>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</si>
  <si>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</si>
  <si>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</si>
  <si>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</si>
  <si>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</si>
  <si>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</si>
  <si>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</si>
  <si>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</si>
  <si>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</si>
  <si>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</si>
  <si>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</si>
  <si>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</si>
  <si>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</si>
  <si>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</si>
  <si>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</si>
  <si>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</si>
  <si>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</si>
  <si>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</si>
  <si>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</si>
  <si>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</si>
  <si>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</si>
  <si>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</si>
  <si>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</si>
  <si>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</si>
  <si>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</si>
  <si>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</si>
  <si>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</si>
  <si>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</si>
  <si>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</si>
  <si>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</si>
  <si>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</si>
  <si>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</si>
  <si>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</si>
  <si>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</si>
  <si>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</si>
  <si>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</si>
  <si>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</si>
  <si>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</si>
  <si>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</si>
  <si>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</si>
  <si>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</si>
  <si>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</si>
  <si>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</si>
  <si>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</si>
  <si>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</si>
  <si>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</si>
  <si>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</si>
  <si>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</si>
  <si>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</si>
  <si>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</si>
  <si>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</si>
  <si>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</si>
  <si>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</si>
  <si>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</si>
  <si>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</si>
  <si>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</si>
  <si>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</si>
  <si>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</si>
  <si>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</si>
  <si>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</si>
  <si>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</si>
  <si>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</si>
  <si>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</si>
  <si>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</si>
  <si>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</si>
  <si>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</si>
  <si>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</si>
  <si>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</si>
  <si>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</si>
  <si>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</si>
  <si>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</si>
  <si>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</si>
  <si>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</si>
  <si>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</si>
  <si>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</si>
  <si>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</si>
  <si>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</si>
  <si>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</si>
  <si>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</si>
  <si>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</si>
  <si>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</si>
  <si>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</si>
  <si>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</si>
  <si>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</si>
  <si>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</si>
  <si>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</si>
  <si>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</si>
  <si>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</si>
  <si>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</si>
  <si>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</si>
  <si>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</si>
  <si>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</si>
  <si>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</si>
  <si>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</si>
  <si>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</si>
  <si>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</si>
  <si>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</si>
  <si>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</si>
  <si>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</si>
  <si>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</si>
  <si>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</si>
  <si>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</si>
  <si>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</si>
  <si>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</si>
  <si>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</si>
  <si>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</si>
  <si>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</si>
  <si>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</si>
  <si>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</si>
  <si>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</si>
  <si>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</si>
  <si>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</si>
  <si>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</si>
  <si>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</si>
  <si>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</si>
  <si>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</si>
  <si>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</si>
  <si>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</si>
  <si>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</si>
  <si>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</si>
  <si>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</si>
  <si>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</si>
  <si>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</si>
  <si>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</si>
  <si>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</si>
  <si>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</si>
  <si>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</si>
  <si>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</si>
  <si>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</si>
  <si>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</si>
  <si>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</si>
  <si>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</si>
  <si>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</si>
  <si>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</si>
  <si>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</si>
  <si>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</si>
  <si>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</si>
  <si>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</si>
  <si>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</si>
  <si>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</si>
  <si>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</si>
  <si>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</si>
  <si>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</si>
  <si>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</si>
  <si>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</si>
  <si>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</si>
  <si>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</si>
  <si>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</si>
  <si>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</si>
  <si>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</si>
  <si>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</si>
  <si>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</si>
  <si>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</si>
  <si>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</si>
  <si>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</si>
  <si>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</si>
  <si>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</si>
  <si>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</si>
  <si>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</si>
  <si>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</si>
  <si>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</si>
  <si>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</si>
  <si>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</si>
  <si>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</si>
  <si>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</si>
  <si>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</si>
  <si>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</si>
  <si>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</si>
  <si>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</si>
  <si>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</si>
  <si>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</si>
  <si>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</si>
  <si>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</si>
  <si>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</si>
  <si>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</si>
  <si>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</si>
  <si>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</si>
  <si>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</si>
  <si>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</si>
  <si>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</si>
  <si>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</si>
  <si>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</si>
  <si>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</si>
  <si>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</si>
  <si>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</si>
  <si>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</si>
  <si>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</si>
  <si>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</si>
  <si>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</si>
  <si>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</si>
  <si>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</si>
  <si>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</si>
  <si>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</si>
  <si>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</si>
  <si>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</si>
  <si>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</si>
  <si>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</si>
  <si>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</si>
  <si>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</si>
  <si>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</si>
  <si>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</si>
  <si>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</si>
  <si>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</si>
  <si>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</si>
  <si>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</si>
  <si>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</si>
  <si>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</si>
  <si>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</si>
  <si>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</si>
  <si>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</si>
  <si>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</si>
  <si>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</si>
  <si>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</si>
  <si>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</si>
  <si>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</si>
  <si>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</si>
  <si>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</si>
  <si>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</si>
  <si>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</si>
  <si>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</si>
  <si>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</si>
  <si>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</si>
  <si>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</si>
  <si>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</si>
  <si>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</si>
  <si>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</si>
  <si>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</si>
  <si>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</si>
  <si>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</si>
  <si>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</si>
  <si>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</si>
  <si>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</si>
  <si>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</si>
  <si>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</si>
  <si>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</si>
  <si>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</si>
  <si>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</si>
  <si>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</si>
  <si>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</si>
  <si>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</si>
  <si>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</si>
  <si>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</si>
  <si>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</si>
  <si>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</si>
  <si>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</si>
  <si>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</si>
  <si>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</si>
  <si>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</si>
  <si>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</si>
  <si>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</si>
  <si>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</si>
  <si>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</si>
  <si>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</si>
  <si>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</si>
  <si>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</si>
  <si>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</si>
  <si>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</si>
  <si>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</si>
  <si>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</si>
  <si>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</si>
  <si>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</si>
  <si>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</si>
  <si>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</si>
  <si>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</si>
  <si>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</si>
  <si>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</si>
  <si>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</si>
  <si>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</si>
  <si>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</si>
  <si>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</si>
  <si>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</si>
  <si>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</si>
  <si>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</si>
  <si>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</si>
  <si>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</si>
  <si>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</si>
  <si>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</si>
  <si>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</si>
  <si>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</si>
  <si>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</si>
  <si>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</si>
  <si>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</si>
  <si>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</si>
  <si>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</si>
  <si>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</si>
  <si>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</si>
  <si>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</si>
  <si>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</si>
  <si>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</si>
  <si>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</si>
  <si>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</si>
  <si>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</si>
  <si>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</si>
  <si>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</si>
  <si>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</si>
  <si>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</si>
  <si>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</si>
  <si>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</si>
  <si>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</si>
  <si>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</si>
  <si>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</si>
  <si>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</si>
  <si>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</si>
  <si>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</si>
  <si>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</si>
  <si>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</si>
  <si>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</si>
  <si>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</si>
  <si>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</si>
  <si>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</si>
  <si>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</si>
  <si>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</si>
  <si>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</si>
  <si>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</si>
  <si>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</si>
  <si>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</si>
  <si>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</si>
  <si>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</si>
  <si>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</si>
  <si>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</si>
  <si>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</si>
  <si>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</si>
  <si>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</si>
  <si>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</si>
  <si>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</si>
  <si>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</si>
  <si>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</si>
  <si>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</si>
  <si>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</si>
  <si>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</si>
  <si>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</si>
  <si>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</si>
  <si>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</si>
  <si>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</si>
  <si>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</si>
  <si>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</si>
  <si>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</si>
  <si>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</si>
  <si>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</si>
  <si>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</si>
  <si>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</si>
  <si>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</si>
  <si>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</si>
  <si>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</si>
  <si>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</si>
  <si>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</si>
  <si>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</si>
  <si>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</si>
  <si>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</si>
  <si>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</si>
  <si>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</si>
  <si>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</si>
  <si>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</si>
  <si>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</si>
  <si>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</si>
  <si>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</si>
  <si>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</si>
  <si>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</si>
  <si>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</si>
  <si>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</si>
  <si>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</si>
  <si>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</si>
  <si>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</si>
  <si>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</si>
  <si>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</si>
  <si>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</si>
  <si>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</si>
  <si>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</si>
  <si>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</si>
  <si>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</si>
  <si>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</si>
  <si>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</si>
  <si>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</si>
  <si>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</si>
  <si>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</si>
  <si>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</si>
  <si>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</si>
  <si>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</si>
  <si>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</si>
  <si>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</si>
  <si>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</si>
  <si>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</si>
  <si>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</si>
  <si>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</si>
  <si>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</si>
  <si>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</si>
  <si>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</si>
  <si>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</si>
  <si>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</si>
  <si>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</si>
  <si>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</si>
  <si>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</si>
  <si>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</si>
  <si>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</si>
  <si>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</si>
  <si>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</si>
  <si>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</si>
  <si>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</si>
  <si>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</si>
  <si>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</si>
  <si>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</si>
  <si>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</si>
  <si>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</si>
  <si>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</si>
  <si>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</si>
  <si>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</si>
  <si>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</si>
  <si>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</si>
  <si>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</si>
  <si>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</si>
  <si>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</si>
  <si>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</si>
  <si>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</si>
  <si>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</si>
  <si>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</si>
  <si>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</si>
  <si>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</si>
  <si>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</si>
  <si>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</si>
  <si>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</si>
  <si>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</si>
  <si>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</si>
  <si>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</si>
  <si>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</si>
  <si>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</si>
  <si>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</si>
  <si>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</si>
  <si>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</si>
  <si>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</si>
  <si>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</si>
  <si>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</si>
  <si>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</si>
  <si>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</si>
  <si>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</si>
  <si>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</si>
  <si>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</si>
  <si>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</si>
  <si>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</si>
  <si>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</si>
  <si>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</si>
  <si>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</si>
  <si>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</si>
  <si>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</si>
  <si>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</si>
  <si>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</si>
  <si>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</si>
  <si>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</si>
  <si>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</si>
  <si>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</si>
  <si>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</si>
  <si>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</si>
  <si>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</si>
  <si>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</si>
  <si>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</si>
  <si>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</si>
  <si>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</si>
  <si>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</si>
  <si>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</si>
  <si>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</si>
  <si>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</si>
  <si>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</si>
  <si>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</si>
  <si>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</si>
  <si>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</si>
  <si>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</si>
  <si>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</si>
  <si>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</si>
  <si>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</si>
  <si>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</si>
  <si>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</si>
  <si>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</si>
  <si>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</si>
  <si>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</si>
  <si>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</si>
  <si>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</si>
  <si>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</si>
  <si>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</si>
  <si>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</si>
  <si>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</si>
  <si>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</si>
  <si>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</si>
  <si>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</si>
  <si>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</si>
  <si>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</si>
  <si>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</si>
  <si>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</si>
  <si>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</si>
  <si>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</si>
  <si>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</si>
  <si>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</si>
  <si>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</si>
  <si>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</si>
  <si>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</si>
  <si>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</si>
  <si>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</si>
  <si>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</si>
  <si>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</si>
  <si>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</si>
  <si>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</si>
  <si>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</si>
  <si>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</si>
  <si>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</si>
  <si>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</si>
  <si>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</si>
  <si>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</si>
  <si>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</si>
  <si>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</si>
  <si>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</si>
  <si>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</si>
  <si>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</si>
  <si>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</si>
  <si>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</si>
  <si>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</si>
  <si>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</si>
  <si>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</si>
  <si>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</si>
  <si>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</si>
  <si>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</si>
  <si>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</si>
  <si>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</si>
  <si>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</si>
  <si>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</si>
  <si>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</si>
  <si>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</si>
  <si>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</si>
  <si>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</si>
  <si>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</si>
  <si>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</si>
  <si>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</si>
  <si>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</si>
  <si>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</si>
  <si>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</si>
  <si>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</si>
  <si>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</si>
  <si>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</si>
  <si>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</si>
  <si>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</si>
  <si>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</si>
  <si>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</si>
  <si>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</si>
  <si>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</si>
  <si>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</si>
  <si>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</si>
  <si>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</si>
  <si>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</si>
  <si>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</si>
  <si>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</si>
  <si>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</si>
  <si>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</si>
  <si>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</si>
  <si>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</si>
  <si>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</si>
  <si>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</si>
  <si>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</si>
  <si>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</si>
  <si>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</si>
  <si>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</si>
  <si>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</si>
  <si>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</si>
  <si>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</si>
  <si>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</si>
  <si>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</si>
  <si>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</si>
  <si>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</si>
  <si>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</si>
  <si>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</si>
  <si>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</si>
  <si>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</si>
  <si>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</si>
  <si>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</si>
  <si>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</si>
  <si>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</si>
  <si>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</si>
  <si>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</si>
  <si>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</si>
  <si>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</si>
  <si>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</si>
  <si>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</si>
  <si>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</si>
  <si>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</si>
  <si>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</si>
  <si>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</si>
  <si>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</si>
  <si>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</si>
  <si>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</si>
  <si>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</si>
  <si>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</si>
  <si>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</si>
  <si>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</si>
  <si>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</si>
  <si>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</si>
  <si>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</si>
  <si>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</si>
  <si>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</si>
  <si>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</si>
  <si>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</si>
  <si>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</si>
  <si>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</si>
  <si>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</si>
  <si>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</si>
  <si>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</si>
  <si>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</si>
  <si>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</si>
  <si>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</si>
  <si>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</si>
  <si>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</si>
  <si>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</si>
  <si>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</si>
  <si>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</si>
  <si>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</si>
  <si>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</si>
  <si>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</si>
  <si>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</si>
  <si>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</si>
  <si>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</si>
  <si>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</si>
  <si>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</si>
  <si>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</si>
  <si>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</si>
  <si>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</si>
  <si>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</si>
  <si>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</si>
  <si>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</si>
  <si>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</si>
  <si>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</si>
  <si>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</si>
  <si>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</si>
  <si>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</si>
  <si>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</si>
  <si>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</si>
  <si>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</si>
  <si>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</si>
  <si>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</si>
  <si>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</si>
  <si>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</si>
  <si>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</si>
  <si>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</si>
  <si>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</si>
  <si>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</si>
  <si>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</si>
  <si>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</si>
  <si>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</si>
  <si>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</si>
  <si>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</si>
  <si>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</si>
  <si>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</si>
  <si>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</si>
  <si>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</si>
  <si>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</si>
  <si>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</si>
  <si>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</si>
  <si>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</si>
  <si>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</si>
  <si>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</si>
  <si>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</si>
  <si>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</si>
  <si>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</si>
  <si>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</si>
  <si>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</si>
  <si>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</si>
  <si>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</si>
  <si>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</si>
  <si>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</si>
  <si>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</si>
  <si>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</si>
  <si>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</si>
  <si>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</si>
  <si>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</si>
  <si>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</si>
  <si>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</si>
  <si>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</si>
  <si>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</si>
  <si>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</si>
  <si>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</si>
  <si>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</si>
  <si>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</si>
  <si>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</si>
  <si>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</si>
  <si>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</si>
  <si>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</si>
  <si>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</si>
  <si>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</si>
  <si>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</si>
  <si>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</si>
  <si>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</si>
  <si>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</si>
  <si>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</si>
  <si>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</si>
  <si>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</si>
  <si>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</si>
  <si>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</si>
  <si>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</si>
  <si>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</si>
  <si>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</si>
  <si>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</si>
  <si>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</si>
  <si>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</si>
  <si>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</si>
  <si>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</si>
  <si>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</si>
  <si>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</si>
  <si>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</si>
  <si>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</si>
  <si>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</si>
  <si>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</si>
  <si>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</si>
  <si>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</si>
  <si>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</si>
  <si>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</si>
  <si>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</si>
  <si>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</si>
  <si>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</si>
  <si>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</si>
  <si>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</si>
  <si>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</si>
  <si>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</si>
  <si>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</si>
  <si>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</si>
  <si>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</si>
  <si>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</si>
  <si>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</si>
  <si>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</si>
  <si>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</si>
  <si>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</si>
  <si>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</si>
  <si>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</si>
  <si>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</si>
  <si>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</si>
  <si>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</si>
  <si>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</si>
  <si>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</si>
  <si>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</si>
  <si>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</si>
  <si>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</si>
  <si>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</si>
  <si>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</si>
  <si>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</si>
  <si>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</si>
  <si>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</si>
  <si>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</si>
  <si>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</si>
  <si>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</si>
  <si>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</si>
  <si>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</si>
  <si>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</si>
  <si>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</si>
  <si>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</si>
  <si>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</si>
  <si>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</si>
  <si>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</si>
  <si>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</si>
  <si>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</si>
  <si>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</si>
  <si>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</si>
  <si>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</si>
  <si>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</si>
  <si>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</si>
  <si>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</si>
  <si>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</si>
  <si>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</si>
  <si>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</si>
  <si>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</si>
  <si>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</si>
  <si>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</si>
  <si>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</si>
  <si>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</si>
  <si>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</si>
  <si>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</si>
  <si>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</si>
  <si>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</si>
  <si>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</si>
  <si>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</si>
  <si>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</si>
  <si>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</si>
  <si>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</si>
  <si>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</si>
  <si>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</si>
  <si>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</si>
  <si>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</si>
  <si>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</si>
  <si>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</si>
  <si>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</si>
  <si>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</si>
  <si>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</si>
  <si>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</si>
  <si>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</si>
  <si>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</si>
  <si>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</si>
  <si>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</si>
  <si>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</si>
  <si>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</si>
  <si>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</si>
  <si>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</si>
  <si>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</si>
  <si>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</si>
  <si>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</si>
  <si>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</si>
  <si>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</si>
  <si>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</si>
  <si>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</si>
  <si>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</si>
  <si>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</si>
  <si>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</si>
  <si>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</si>
  <si>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</si>
  <si>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</si>
  <si>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</si>
  <si>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</si>
  <si>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</si>
  <si>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</si>
  <si>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</si>
  <si>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</si>
  <si>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</si>
  <si>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</si>
  <si>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</si>
  <si>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</si>
  <si>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</si>
  <si>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</si>
  <si>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</si>
  <si>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</si>
  <si>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</si>
  <si>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</si>
  <si>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</si>
  <si>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</si>
  <si>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</si>
  <si>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</si>
  <si>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</si>
  <si>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</si>
  <si>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</si>
  <si>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</si>
  <si>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</si>
  <si>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</si>
  <si>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</si>
  <si>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</si>
  <si>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</si>
  <si>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</si>
  <si>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</si>
  <si>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</si>
  <si>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</si>
  <si>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</si>
  <si>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</si>
  <si>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</si>
  <si>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</si>
  <si>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</si>
  <si>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</si>
  <si>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</si>
  <si>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</si>
  <si>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</si>
  <si>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</si>
  <si>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</si>
  <si>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</si>
  <si>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</si>
  <si>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</si>
  <si>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</si>
  <si>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</si>
  <si>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</si>
  <si>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</si>
  <si>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</si>
  <si>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</si>
  <si>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</si>
  <si>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</si>
  <si>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</si>
  <si>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</si>
  <si>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</si>
  <si>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</si>
  <si>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</si>
  <si>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</si>
  <si>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</si>
  <si>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</si>
  <si>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</si>
  <si>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</si>
  <si>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</si>
  <si>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</si>
  <si>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</si>
  <si>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</si>
  <si>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</si>
  <si>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</si>
  <si>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</si>
  <si>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</si>
  <si>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</si>
  <si>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</si>
  <si>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</si>
  <si>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</si>
  <si>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</si>
  <si>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</si>
  <si>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</si>
  <si>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</si>
  <si>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</si>
  <si>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</si>
  <si>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</si>
  <si>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</si>
  <si>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</si>
  <si>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</si>
  <si>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</si>
  <si>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</si>
  <si>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</si>
  <si>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</si>
  <si>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</si>
  <si>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</si>
  <si>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</si>
  <si>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</si>
  <si>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</si>
  <si>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</si>
  <si>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</si>
  <si>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</si>
  <si>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</si>
  <si>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</si>
  <si>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</si>
  <si>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</si>
  <si>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</si>
  <si>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</si>
  <si>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</si>
  <si>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</si>
  <si>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</si>
  <si>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</si>
  <si>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</si>
  <si>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</si>
  <si>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</si>
  <si>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</si>
  <si>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</si>
  <si>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</si>
  <si>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</si>
  <si>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</si>
  <si>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</si>
  <si>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</si>
  <si>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</si>
  <si>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</si>
  <si>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</si>
  <si>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</si>
  <si>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</si>
  <si>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</si>
  <si>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</si>
  <si>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</si>
  <si>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</si>
  <si>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</si>
  <si>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</si>
  <si>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</si>
  <si>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</si>
  <si>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</si>
  <si>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</si>
  <si>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</si>
  <si>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</si>
  <si>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</si>
  <si>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</si>
  <si>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</si>
  <si>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</si>
  <si>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</si>
  <si>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</si>
  <si>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</si>
  <si>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</si>
  <si>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</si>
  <si>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</si>
  <si>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</si>
  <si>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</si>
  <si>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</si>
  <si>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</si>
  <si>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</si>
  <si>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</si>
  <si>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</si>
  <si>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</si>
  <si>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</si>
  <si>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</si>
  <si>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</si>
  <si>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</si>
  <si>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</si>
  <si>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</si>
  <si>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</si>
  <si>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</si>
  <si>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</si>
  <si>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</si>
  <si>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</si>
  <si>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</si>
  <si>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</si>
  <si>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</si>
  <si>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</si>
  <si>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</si>
  <si>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</si>
  <si>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</si>
  <si>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</si>
  <si>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</si>
  <si>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</si>
  <si>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</si>
  <si>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</si>
  <si>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</si>
  <si>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</si>
  <si>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</si>
  <si>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</si>
  <si>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</si>
  <si>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</si>
  <si>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</si>
  <si>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</si>
  <si>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</si>
  <si>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</si>
  <si>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</si>
  <si>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</si>
  <si>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</si>
  <si>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</si>
  <si>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</si>
  <si>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</si>
  <si>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</si>
  <si>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</si>
  <si>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</si>
  <si>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</si>
  <si>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</si>
  <si>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</si>
  <si>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</si>
  <si>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</si>
  <si>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</si>
  <si>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</si>
  <si>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</si>
  <si>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</si>
  <si>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</si>
  <si>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</si>
  <si>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</si>
  <si>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</si>
  <si>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</si>
  <si>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</si>
  <si>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</si>
  <si>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</si>
  <si>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</si>
  <si>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</si>
  <si>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</si>
  <si>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</si>
  <si>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</si>
  <si>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</si>
  <si>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</si>
  <si>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</si>
  <si>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</si>
  <si>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</si>
  <si>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</si>
  <si>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</si>
  <si>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</si>
  <si>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</si>
  <si>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</si>
  <si>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</si>
  <si>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</si>
  <si>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</si>
  <si>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</si>
  <si>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</si>
  <si>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</si>
  <si>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</si>
  <si>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</si>
  <si>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</si>
  <si>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</si>
  <si>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</si>
  <si>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</si>
  <si>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</si>
  <si>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</si>
  <si>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</si>
  <si>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</si>
  <si>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</si>
  <si>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</si>
  <si>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</si>
  <si>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</si>
  <si>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</si>
  <si>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</si>
  <si>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</si>
  <si>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</si>
  <si>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</si>
  <si>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</si>
  <si>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</si>
  <si>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</si>
  <si>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</si>
  <si>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</si>
  <si>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</si>
  <si>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</si>
  <si>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</si>
  <si>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</si>
  <si>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</si>
  <si>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</si>
  <si>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</si>
  <si>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</si>
  <si>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</si>
  <si>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</si>
  <si>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</si>
  <si>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</si>
  <si>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</si>
  <si>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</si>
  <si>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</si>
  <si>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</si>
  <si>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</si>
  <si>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</si>
  <si>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</si>
  <si>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</si>
  <si>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</si>
  <si>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</si>
  <si>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</si>
  <si>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</si>
  <si>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</si>
  <si>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</si>
  <si>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</si>
  <si>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</si>
  <si>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</si>
  <si>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</si>
  <si>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</si>
  <si>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</si>
  <si>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</si>
  <si>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</si>
  <si>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</si>
  <si>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</si>
  <si>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</si>
  <si>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</si>
  <si>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</si>
  <si>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</si>
  <si>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</si>
  <si>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</si>
  <si>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</si>
  <si>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</si>
  <si>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</si>
  <si>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</si>
  <si>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</si>
  <si>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</si>
  <si>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</si>
  <si>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</si>
  <si>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</si>
  <si>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</si>
  <si>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</si>
  <si>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</si>
  <si>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</si>
  <si>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</si>
  <si>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</si>
  <si>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</si>
  <si>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</si>
  <si>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</si>
  <si>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</si>
  <si>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</si>
  <si>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</si>
  <si>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</si>
  <si>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</si>
  <si>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</si>
  <si>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</si>
  <si>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</si>
  <si>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</si>
  <si>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</si>
  <si>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</si>
  <si>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</si>
  <si>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</si>
  <si>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</si>
  <si>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</si>
  <si>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</si>
  <si>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</si>
  <si>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</si>
  <si>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</si>
  <si>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</si>
  <si>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</si>
  <si>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</si>
  <si>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</si>
  <si>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</si>
  <si>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</si>
  <si>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</si>
  <si>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</si>
  <si>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</si>
  <si>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</si>
  <si>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</si>
  <si>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</si>
  <si>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</si>
  <si>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</si>
  <si>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</si>
  <si>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</si>
  <si>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</si>
  <si>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</si>
  <si>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</si>
  <si>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</si>
  <si>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</si>
  <si>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</si>
  <si>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</si>
  <si>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</si>
  <si>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</si>
  <si>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</si>
  <si>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</si>
  <si>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</si>
  <si>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</si>
  <si>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</si>
  <si>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</si>
  <si>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</si>
  <si>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</si>
  <si>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</si>
  <si>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</si>
  <si>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</si>
  <si>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</si>
  <si>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</si>
  <si>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</si>
  <si>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</si>
  <si>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</si>
  <si>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</si>
  <si>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</si>
  <si>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</si>
  <si>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</si>
  <si>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</si>
  <si>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</si>
  <si>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</si>
  <si>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</si>
  <si>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</si>
  <si>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</si>
  <si>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</si>
  <si>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</si>
  <si>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</si>
  <si>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</si>
  <si>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</si>
  <si>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</si>
  <si>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</si>
  <si>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</si>
  <si>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</si>
  <si>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</si>
  <si>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</si>
  <si>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</si>
  <si>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</si>
  <si>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</si>
  <si>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</si>
  <si>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</si>
  <si>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</si>
  <si>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</si>
  <si>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</si>
  <si>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</si>
  <si>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</si>
  <si>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</si>
  <si>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</si>
  <si>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</si>
  <si>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</si>
  <si>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</si>
  <si>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</si>
  <si>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</si>
  <si>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</si>
  <si>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</si>
  <si>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</si>
  <si>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</si>
  <si>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</si>
  <si>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</si>
  <si>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</si>
  <si>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</si>
  <si>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</si>
  <si>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</si>
  <si>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</si>
  <si>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</si>
  <si>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</si>
  <si>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</si>
  <si>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</si>
  <si>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</si>
  <si>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</si>
  <si>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</si>
  <si>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</si>
  <si>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</si>
  <si>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</si>
  <si>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</si>
  <si>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</si>
  <si>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</si>
  <si>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</si>
  <si>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</si>
  <si>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</si>
  <si>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</si>
  <si>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</si>
  <si>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</si>
  <si>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</si>
  <si>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</si>
  <si>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</si>
  <si>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</si>
  <si>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</si>
  <si>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</si>
  <si>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</si>
  <si>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</si>
  <si>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</si>
  <si>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</si>
  <si>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</si>
  <si>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</si>
  <si>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</si>
  <si>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</si>
  <si>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</si>
  <si>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</si>
  <si>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</si>
  <si>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</si>
  <si>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</si>
  <si>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</si>
  <si>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</si>
  <si>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</si>
  <si>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</si>
  <si>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</si>
  <si>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</si>
  <si>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</si>
  <si>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</si>
  <si>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</si>
  <si>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</si>
  <si>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</si>
  <si>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</si>
  <si>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</si>
  <si>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</si>
  <si>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</si>
  <si>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</si>
  <si>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</si>
  <si>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</si>
  <si>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</si>
  <si>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</si>
  <si>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</si>
  <si>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</si>
  <si>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</si>
  <si>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</si>
  <si>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</si>
  <si>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</si>
  <si>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</si>
  <si>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</si>
  <si>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</si>
  <si>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</si>
  <si>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</si>
  <si>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</si>
  <si>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</si>
  <si>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</si>
  <si>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</si>
  <si>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</si>
  <si>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</si>
  <si>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</si>
  <si>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</si>
  <si>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</si>
  <si>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</si>
  <si>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</si>
  <si>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</si>
  <si>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</si>
  <si>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</si>
  <si>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</si>
  <si>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</si>
  <si>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</si>
  <si>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</si>
  <si>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</si>
  <si>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</si>
  <si>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</si>
  <si>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</si>
  <si>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</si>
  <si>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</si>
  <si>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</si>
  <si>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</si>
  <si>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</si>
  <si>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</si>
  <si>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</si>
  <si>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</si>
  <si>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</si>
  <si>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</si>
  <si>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</si>
  <si>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</si>
  <si>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</si>
  <si>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</si>
  <si>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</si>
  <si>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</si>
  <si>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</si>
  <si>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</si>
  <si>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</si>
  <si>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</si>
  <si>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</si>
  <si>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</si>
  <si>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</si>
  <si>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</si>
  <si>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</si>
  <si>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</si>
  <si>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</si>
  <si>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</si>
  <si>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</si>
  <si>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</si>
  <si>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</si>
  <si>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</si>
  <si>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</si>
  <si>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</si>
  <si>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</si>
  <si>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</si>
  <si>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</si>
  <si>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</si>
  <si>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</si>
  <si>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</si>
  <si>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</si>
  <si>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</si>
  <si>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</si>
  <si>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</si>
  <si>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</si>
  <si>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</si>
  <si>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</si>
  <si>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</si>
  <si>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</si>
  <si>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</si>
  <si>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</si>
  <si>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</si>
  <si>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</si>
  <si>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</si>
  <si>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</si>
  <si>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</si>
  <si>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</si>
  <si>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</si>
  <si>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</si>
  <si>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</si>
  <si>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</si>
  <si>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</si>
  <si>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</si>
  <si>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</si>
  <si>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</si>
  <si>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</si>
  <si>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</si>
  <si>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</si>
  <si>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</si>
  <si>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</si>
  <si>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</si>
  <si>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</si>
  <si>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</si>
  <si>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</si>
  <si>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</si>
  <si>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</si>
  <si>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</si>
  <si>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</si>
  <si>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</si>
  <si>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</si>
  <si>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</si>
  <si>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</si>
  <si>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</si>
  <si>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</si>
  <si>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</si>
  <si>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</si>
  <si>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</si>
  <si>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</si>
  <si>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</si>
  <si>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</si>
  <si>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</si>
  <si>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</si>
  <si>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</si>
  <si>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</si>
  <si>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</si>
  <si>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</si>
  <si>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</si>
  <si>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</si>
  <si>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</si>
  <si>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</si>
  <si>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</si>
  <si>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</si>
  <si>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</si>
  <si>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</si>
  <si>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</si>
  <si>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</si>
  <si>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</si>
  <si>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</si>
  <si>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</si>
  <si>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</si>
  <si>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</si>
  <si>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</si>
  <si>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</si>
  <si>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</si>
  <si>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</si>
  <si>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</si>
  <si>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</si>
  <si>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</si>
  <si>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</si>
  <si>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</si>
  <si>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</si>
  <si>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</si>
  <si>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</si>
  <si>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</si>
  <si>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</si>
  <si>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</si>
  <si>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</si>
  <si>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</si>
  <si>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</si>
  <si>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</si>
  <si>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</si>
  <si>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</si>
  <si>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</si>
  <si>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</si>
  <si>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</si>
  <si>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</si>
  <si>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</si>
  <si>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</si>
  <si>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</si>
  <si>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</si>
  <si>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</si>
  <si>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</si>
  <si>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</si>
  <si>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</si>
  <si>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</si>
  <si>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</si>
  <si>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</si>
  <si>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</si>
  <si>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</si>
  <si>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</si>
  <si>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</si>
  <si>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</si>
  <si>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</si>
  <si>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</si>
  <si>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</si>
  <si>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</si>
  <si>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</si>
  <si>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</si>
  <si>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</si>
  <si>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</si>
  <si>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</si>
  <si>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</si>
  <si>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</si>
  <si>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</si>
  <si>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</si>
  <si>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</si>
  <si>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</si>
  <si>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</si>
  <si>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</si>
  <si>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</si>
  <si>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</si>
  <si>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</si>
  <si>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</si>
  <si>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</si>
  <si>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</si>
  <si>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</si>
  <si>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</si>
  <si>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</si>
  <si>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</si>
  <si>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</si>
  <si>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</si>
  <si>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</si>
  <si>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</si>
  <si>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</si>
  <si>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</si>
  <si>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</si>
  <si>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</si>
  <si>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</si>
  <si>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</si>
  <si>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</si>
  <si>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</si>
  <si>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</si>
  <si>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</si>
  <si>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</si>
  <si>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</si>
  <si>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</si>
  <si>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</si>
  <si>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</si>
  <si>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</si>
  <si>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</si>
  <si>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</si>
  <si>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</si>
  <si>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</si>
  <si>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</si>
  <si>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</si>
  <si>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</si>
  <si>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</si>
  <si>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</si>
  <si>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</si>
  <si>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</si>
  <si>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</si>
  <si>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</si>
  <si>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</si>
  <si>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</si>
  <si>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</si>
  <si>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</si>
  <si>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</si>
  <si>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</si>
  <si>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</si>
  <si>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</si>
  <si>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</si>
  <si>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</si>
  <si>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</si>
  <si>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</si>
  <si>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</si>
  <si>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</si>
  <si>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</si>
  <si>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</si>
  <si>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</si>
  <si>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</si>
  <si>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</si>
  <si>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</si>
  <si>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</si>
  <si>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</si>
  <si>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</si>
  <si>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</si>
  <si>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</si>
  <si>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</si>
  <si>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</si>
  <si>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</si>
  <si>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</si>
  <si>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</si>
  <si>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</si>
  <si>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</si>
  <si>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</si>
  <si>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</si>
  <si>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</si>
  <si>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</si>
  <si>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</si>
  <si>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</si>
  <si>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</si>
  <si>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</si>
  <si>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</si>
  <si>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</si>
  <si>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</si>
  <si>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</si>
  <si>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</si>
  <si>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</si>
  <si>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</si>
  <si>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</si>
  <si>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</si>
  <si>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</si>
  <si>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</si>
  <si>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</si>
  <si>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</si>
  <si>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</si>
  <si>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</si>
  <si>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</si>
  <si>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</si>
  <si>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</si>
  <si>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</si>
  <si>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</si>
  <si>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</si>
  <si>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</si>
  <si>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</si>
  <si>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</si>
  <si>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</si>
  <si>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</si>
  <si>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</si>
  <si>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</si>
  <si>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</si>
  <si>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</si>
  <si>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</si>
  <si>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</si>
  <si>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</si>
  <si>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</si>
  <si>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</si>
  <si>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</si>
  <si>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</si>
  <si>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</si>
  <si>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</si>
  <si>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</si>
  <si>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</si>
  <si>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</si>
  <si>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</si>
  <si>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</si>
  <si>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</si>
  <si>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</si>
  <si>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</si>
  <si>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</si>
  <si>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</si>
  <si>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</si>
  <si>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</si>
  <si>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</si>
  <si>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</si>
  <si>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</si>
  <si>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</si>
  <si>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</si>
  <si>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</si>
  <si>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</si>
  <si>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</si>
  <si>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</si>
  <si>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</si>
  <si>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</si>
  <si>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</si>
  <si>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</si>
  <si>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</si>
  <si>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</si>
  <si>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</si>
  <si>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</si>
  <si>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</si>
  <si>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</si>
  <si>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</si>
  <si>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</si>
  <si>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</si>
  <si>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</si>
  <si>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</si>
  <si>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</si>
  <si>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</si>
  <si>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</si>
  <si>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</si>
  <si>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</si>
  <si>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</si>
  <si>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</si>
  <si>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</si>
  <si>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</si>
  <si>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</si>
  <si>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</si>
  <si>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</si>
  <si>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</si>
  <si>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</si>
  <si>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</si>
  <si>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</si>
  <si>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</si>
  <si>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</si>
  <si>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</si>
  <si>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</si>
  <si>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</si>
  <si>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</si>
  <si>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</si>
  <si>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</si>
  <si>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</si>
  <si>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</si>
  <si>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</si>
  <si>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</si>
  <si>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</si>
  <si>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</si>
  <si>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</si>
  <si>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</si>
  <si>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</si>
  <si>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</si>
  <si>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</si>
  <si>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</si>
  <si>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</si>
  <si>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</si>
  <si>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</si>
  <si>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</si>
  <si>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</si>
  <si>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</si>
  <si>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</si>
  <si>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</si>
  <si>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</si>
  <si>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</si>
  <si>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</si>
  <si>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</si>
  <si>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</si>
  <si>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</si>
  <si>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</si>
  <si>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</si>
  <si>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</si>
  <si>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</si>
  <si>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</si>
  <si>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</si>
  <si>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</si>
  <si>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</si>
  <si>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</si>
  <si>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</si>
  <si>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</si>
  <si>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</si>
  <si>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</si>
  <si>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</si>
  <si>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</si>
  <si>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</si>
  <si>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</si>
  <si>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</si>
  <si>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</si>
  <si>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</si>
  <si>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</si>
  <si>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</si>
  <si>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</si>
  <si>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</si>
  <si>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</si>
  <si>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</si>
  <si>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</si>
  <si>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</si>
  <si>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</si>
  <si>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</si>
  <si>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</si>
  <si>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</si>
  <si>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</si>
  <si>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</si>
  <si>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</si>
  <si>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</si>
  <si>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</si>
  <si>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</si>
  <si>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</si>
  <si>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</si>
  <si>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</si>
  <si>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</si>
  <si>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</si>
  <si>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</si>
  <si>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</si>
  <si>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</si>
  <si>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</si>
  <si>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</si>
  <si>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</si>
  <si>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</si>
  <si>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</si>
  <si>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</si>
  <si>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</si>
  <si>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</si>
  <si>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</si>
  <si>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</si>
  <si>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</si>
  <si>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</si>
  <si>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</si>
  <si>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</si>
  <si>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</si>
  <si>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</si>
  <si>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</si>
  <si>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</si>
  <si>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</si>
  <si>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</si>
  <si>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</si>
  <si>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</si>
  <si>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</si>
  <si>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</si>
  <si>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</si>
  <si>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</si>
  <si>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</si>
  <si>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</si>
  <si>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</si>
  <si>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</si>
  <si>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</si>
  <si>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</si>
  <si>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</si>
  <si>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</si>
  <si>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</si>
  <si>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</si>
  <si>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</si>
  <si>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</si>
  <si>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</si>
  <si>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</si>
  <si>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</si>
  <si>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</si>
  <si>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</si>
  <si>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</si>
  <si>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</si>
  <si>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</si>
  <si>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</si>
  <si>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</si>
  <si>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</si>
  <si>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</si>
  <si>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</si>
  <si>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</si>
  <si>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</si>
  <si>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</si>
  <si>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</si>
  <si>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</si>
  <si>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</si>
  <si>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</si>
  <si>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</si>
  <si>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</si>
  <si>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</si>
  <si>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</si>
  <si>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</si>
  <si>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</si>
  <si>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</si>
  <si>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</si>
  <si>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</si>
  <si>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</si>
  <si>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</si>
  <si>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</si>
  <si>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</si>
  <si>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</si>
  <si>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</si>
  <si>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</si>
  <si>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</si>
  <si>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</si>
  <si>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</si>
  <si>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</si>
  <si>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</si>
  <si>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</si>
  <si>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</si>
  <si>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</si>
  <si>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</si>
  <si>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</si>
  <si>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</si>
  <si>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</si>
  <si>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</si>
  <si>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</si>
  <si>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</si>
  <si>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</si>
  <si>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</si>
  <si>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</si>
  <si>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</si>
  <si>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</si>
  <si>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</si>
  <si>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</si>
  <si>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</si>
  <si>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</si>
  <si>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</si>
  <si>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</si>
  <si>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</si>
  <si>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</si>
  <si>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</si>
  <si>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</si>
  <si>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</si>
  <si>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</si>
  <si>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</si>
  <si>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</si>
  <si>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</si>
  <si>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</si>
  <si>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</si>
  <si>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</si>
  <si>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</si>
  <si>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</si>
  <si>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</si>
  <si>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</si>
  <si>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</si>
  <si>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</si>
  <si>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</si>
  <si>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</si>
  <si>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</si>
  <si>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</si>
  <si>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</si>
  <si>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</si>
  <si>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</si>
  <si>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</si>
  <si>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</si>
  <si>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</si>
  <si>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</si>
  <si>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</si>
  <si>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</si>
  <si>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</si>
  <si>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</si>
  <si>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</si>
  <si>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</si>
  <si>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</si>
  <si>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</si>
  <si>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</si>
  <si>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</si>
  <si>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</si>
  <si>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</si>
  <si>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</si>
  <si>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</si>
  <si>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</si>
  <si>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</si>
  <si>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</si>
  <si>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</si>
  <si>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</si>
  <si>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</si>
  <si>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</si>
  <si>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</si>
  <si>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</si>
  <si>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</si>
  <si>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</si>
  <si>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</si>
  <si>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</si>
  <si>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</si>
  <si>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</si>
  <si>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</si>
  <si>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</si>
  <si>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</si>
  <si>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</si>
  <si>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</si>
  <si>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</si>
  <si>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</si>
  <si>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</si>
  <si>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</si>
  <si>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</si>
  <si>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</si>
  <si>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</si>
  <si>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</si>
  <si>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</si>
  <si>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</si>
  <si>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</si>
  <si>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</si>
  <si>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</si>
  <si>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</si>
  <si>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</si>
  <si>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</si>
  <si>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</si>
  <si>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</si>
  <si>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</si>
  <si>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</si>
  <si>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</si>
  <si>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</si>
  <si>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</si>
  <si>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</si>
  <si>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</si>
  <si>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</si>
  <si>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</si>
  <si>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</si>
  <si>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</si>
  <si>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</si>
  <si>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</si>
  <si>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</si>
  <si>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</si>
  <si>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</si>
  <si>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</si>
  <si>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</si>
  <si>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</si>
  <si>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</si>
  <si>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</si>
  <si>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</si>
  <si>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</si>
  <si>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</si>
  <si>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</si>
  <si>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</si>
  <si>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</si>
  <si>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</si>
  <si>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</si>
  <si>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</si>
  <si>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</si>
  <si>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</si>
  <si>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</si>
  <si>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</si>
  <si>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</si>
  <si>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</si>
  <si>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</si>
  <si>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</si>
  <si>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</si>
  <si>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</si>
  <si>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</si>
  <si>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</si>
  <si>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</si>
  <si>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</si>
  <si>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</si>
  <si>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</si>
  <si>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</si>
  <si>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</si>
  <si>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</si>
  <si>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</si>
  <si>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</si>
  <si>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</si>
  <si>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</si>
  <si>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</si>
  <si>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</si>
  <si>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</si>
  <si>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</si>
  <si>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</si>
  <si>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</si>
  <si>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</si>
  <si>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</si>
  <si>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</si>
  <si>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</si>
  <si>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</si>
  <si>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</si>
  <si>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</si>
  <si>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</si>
  <si>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</si>
  <si>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</si>
  <si>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</si>
  <si>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</si>
  <si>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</si>
  <si>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</si>
  <si>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</si>
  <si>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</si>
  <si>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</si>
  <si>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</si>
  <si>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</si>
  <si>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</si>
  <si>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</si>
  <si>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</si>
  <si>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</si>
  <si>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</si>
  <si>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</si>
  <si>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</si>
  <si>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</si>
  <si>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</si>
  <si>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</si>
  <si>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</si>
  <si>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</si>
  <si>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</si>
  <si>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</si>
  <si>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</si>
  <si>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</si>
  <si>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</si>
  <si>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</si>
  <si>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</si>
  <si>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</si>
  <si>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</si>
  <si>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</si>
  <si>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</si>
  <si>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</si>
  <si>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</si>
  <si>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</si>
  <si>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</si>
  <si>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</si>
  <si>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</si>
  <si>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</si>
  <si>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</si>
  <si>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</si>
  <si>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</si>
  <si>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</si>
  <si>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</si>
  <si>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</si>
  <si>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</si>
  <si>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</si>
  <si>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</si>
  <si>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</si>
  <si>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</si>
  <si>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</si>
  <si>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</si>
  <si>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</si>
  <si>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</si>
  <si>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</si>
  <si>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</si>
  <si>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</si>
  <si>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</si>
  <si>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</si>
  <si>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</si>
  <si>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</si>
  <si>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</si>
  <si>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</si>
  <si>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</si>
  <si>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</si>
  <si>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</si>
  <si>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</si>
  <si>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</si>
  <si>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</si>
  <si>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</si>
  <si>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</si>
  <si>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</si>
  <si>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</si>
  <si>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</si>
  <si>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</si>
  <si>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</si>
  <si>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</si>
  <si>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</si>
  <si>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</si>
  <si>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</si>
  <si>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</si>
  <si>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</si>
  <si>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</si>
  <si>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</si>
  <si>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</si>
  <si>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</si>
  <si>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</si>
  <si>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</si>
  <si>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</si>
  <si>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</si>
  <si>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</si>
  <si>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</si>
  <si>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</si>
  <si>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</si>
  <si>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</si>
  <si>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</si>
  <si>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</si>
  <si>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</si>
  <si>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</si>
  <si>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</si>
  <si>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</si>
  <si>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</si>
  <si>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</si>
  <si>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</si>
  <si>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</si>
  <si>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</si>
  <si>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</si>
  <si>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</si>
  <si>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</si>
  <si>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</si>
  <si>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</si>
  <si>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</si>
  <si>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</si>
  <si>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</si>
  <si>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</si>
  <si>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</si>
  <si>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</si>
  <si>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</si>
  <si>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</si>
  <si>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</si>
  <si>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</si>
  <si>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</si>
  <si>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</si>
  <si>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</si>
  <si>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</si>
  <si>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</si>
  <si>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</si>
  <si>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</si>
  <si>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</si>
  <si>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</si>
  <si>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</si>
  <si>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</si>
  <si>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</si>
  <si>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</si>
  <si>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</si>
  <si>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</si>
  <si>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</si>
  <si>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</si>
  <si>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</si>
  <si>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</si>
  <si>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</si>
  <si>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</si>
  <si>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</si>
  <si>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</si>
  <si>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</si>
  <si>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</si>
  <si>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</si>
  <si>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</si>
  <si>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</si>
  <si>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</si>
  <si>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</si>
  <si>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</si>
  <si>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</si>
  <si>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</si>
  <si>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</si>
  <si>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</si>
  <si>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</si>
  <si>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</si>
  <si>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</si>
  <si>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</si>
  <si>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</si>
  <si>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</si>
  <si>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</si>
  <si>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</si>
  <si>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</si>
  <si>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</si>
  <si>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</si>
  <si>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</si>
  <si>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</si>
  <si>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</si>
  <si>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</si>
  <si>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</si>
  <si>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</si>
  <si>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</si>
  <si>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</si>
  <si>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</si>
  <si>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</si>
  <si>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</si>
  <si>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</si>
  <si>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</si>
  <si>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</si>
  <si>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</si>
  <si>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</si>
  <si>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</si>
  <si>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</si>
  <si>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</si>
  <si>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</si>
  <si>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</si>
  <si>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</si>
  <si>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</si>
  <si>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</si>
  <si>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</si>
  <si>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</si>
  <si>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</si>
  <si>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</si>
  <si>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</si>
  <si>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</si>
  <si>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</si>
  <si>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</si>
  <si>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</si>
  <si>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</si>
  <si>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</si>
  <si>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</si>
  <si>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</si>
  <si>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</si>
  <si>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</si>
  <si>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</si>
  <si>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</si>
  <si>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</si>
  <si>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</si>
  <si>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</si>
  <si>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</si>
  <si>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</si>
  <si>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</si>
  <si>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</si>
  <si>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</si>
  <si>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</si>
  <si>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</si>
  <si>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</si>
  <si>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</si>
  <si>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</si>
  <si>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</si>
  <si>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</si>
  <si>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</si>
  <si>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</si>
  <si>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</si>
  <si>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</si>
  <si>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</si>
  <si>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</si>
  <si>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</si>
  <si>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</si>
  <si>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</si>
  <si>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</si>
  <si>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</si>
  <si>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</si>
  <si>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</si>
  <si>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</si>
  <si>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</si>
  <si>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</si>
  <si>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</si>
  <si>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</si>
  <si>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</si>
  <si>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</si>
  <si>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</si>
  <si>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</si>
  <si>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</si>
  <si>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</si>
  <si>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</si>
  <si>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</si>
  <si>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</si>
  <si>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</si>
  <si>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</si>
  <si>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</si>
  <si>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</si>
  <si>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</si>
  <si>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</si>
  <si>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</si>
  <si>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</si>
  <si>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</si>
  <si>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</si>
  <si>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</si>
  <si>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</si>
  <si>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</si>
  <si>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</si>
  <si>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</si>
  <si>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</si>
  <si>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</si>
  <si>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</si>
  <si>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</si>
  <si>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</si>
  <si>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</si>
  <si>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</si>
  <si>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</si>
  <si>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</si>
  <si>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</si>
  <si>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</si>
  <si>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</si>
  <si>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</si>
  <si>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</si>
  <si>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</si>
  <si>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</si>
  <si>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</si>
  <si>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</si>
  <si>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</si>
  <si>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</si>
  <si>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</si>
  <si>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</si>
  <si>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</si>
  <si>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</si>
  <si>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</si>
  <si>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</si>
  <si>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</si>
  <si>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</si>
  <si>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</si>
  <si>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</si>
  <si>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</si>
  <si>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</si>
  <si>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</si>
  <si>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</si>
  <si>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</si>
  <si>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</si>
  <si>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</si>
  <si>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</si>
  <si>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</si>
  <si>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</si>
  <si>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</si>
  <si>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</si>
  <si>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</si>
  <si>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</si>
  <si>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</si>
  <si>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</si>
  <si>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</si>
  <si>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</si>
  <si>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</si>
  <si>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</si>
  <si>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</si>
  <si>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</si>
  <si>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</si>
  <si>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</si>
  <si>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</si>
  <si>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</si>
  <si>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</si>
  <si>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</si>
  <si>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</si>
  <si>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</si>
  <si>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</si>
  <si>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</si>
  <si>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</si>
  <si>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</si>
  <si>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</si>
  <si>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</si>
  <si>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</si>
  <si>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</si>
  <si>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</si>
  <si>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</si>
  <si>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</si>
  <si>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</si>
  <si>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</si>
  <si>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</si>
  <si>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</si>
  <si>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</si>
  <si>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</si>
  <si>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</si>
  <si>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</si>
  <si>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</si>
  <si>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</si>
  <si>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</si>
  <si>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</si>
  <si>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</si>
  <si>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</si>
  <si>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</si>
  <si>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</si>
  <si>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</si>
  <si>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</si>
  <si>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</si>
  <si>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</si>
  <si>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</si>
  <si>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</si>
  <si>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</si>
  <si>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</si>
  <si>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</si>
  <si>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</si>
  <si>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</si>
  <si>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</si>
  <si>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</si>
  <si>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</si>
  <si>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</si>
  <si>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</si>
  <si>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</si>
  <si>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</si>
  <si>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</si>
  <si>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</si>
  <si>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</si>
  <si>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</si>
  <si>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</si>
  <si>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</si>
  <si>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</si>
  <si>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</si>
  <si>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</si>
  <si>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</si>
  <si>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</si>
  <si>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</si>
  <si>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</si>
  <si>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</si>
  <si>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</si>
  <si>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</si>
  <si>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</si>
  <si>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</si>
  <si>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</si>
  <si>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</si>
  <si>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</si>
  <si>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</si>
  <si>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</si>
  <si>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</si>
  <si>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</si>
  <si>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</si>
  <si>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</si>
  <si>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</si>
  <si>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</si>
  <si>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</si>
  <si>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</si>
  <si>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</si>
  <si>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</si>
  <si>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</si>
  <si>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</si>
  <si>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</si>
  <si>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</si>
  <si>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</si>
  <si>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</si>
  <si>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</si>
  <si>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</si>
  <si>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</si>
  <si>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</si>
  <si>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</si>
  <si>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</si>
  <si>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</si>
  <si>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</si>
  <si>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</si>
  <si>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</si>
  <si>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</si>
  <si>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</si>
  <si>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</si>
  <si>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</si>
  <si>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</si>
  <si>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</si>
  <si>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</si>
  <si>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</si>
  <si>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</si>
  <si>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</si>
  <si>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</si>
  <si>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</si>
  <si>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</si>
  <si>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</si>
  <si>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</si>
  <si>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</si>
  <si>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</si>
  <si>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</si>
  <si>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</si>
  <si>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</si>
  <si>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</si>
  <si>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</si>
  <si>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</si>
  <si>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</si>
  <si>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</si>
  <si>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</si>
  <si>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</si>
  <si>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</si>
  <si>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</si>
  <si>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</si>
  <si>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</si>
  <si>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</si>
  <si>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</si>
  <si>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</si>
  <si>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</si>
  <si>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</si>
  <si>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</si>
  <si>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</si>
  <si>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</si>
  <si>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</si>
  <si>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</si>
  <si>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</si>
  <si>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</si>
  <si>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</si>
  <si>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</si>
  <si>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</si>
  <si>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</si>
  <si>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</si>
  <si>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</si>
  <si>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</si>
  <si>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</si>
  <si>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</si>
  <si>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</si>
  <si>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</si>
  <si>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</si>
  <si>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</si>
  <si>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</si>
  <si>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</si>
  <si>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</si>
  <si>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</si>
  <si>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</si>
  <si>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</si>
  <si>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</si>
  <si>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</si>
  <si>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</si>
  <si>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</si>
  <si>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</si>
  <si>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</si>
  <si>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</si>
  <si>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</si>
  <si>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</si>
  <si>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</si>
  <si>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</si>
  <si>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</si>
  <si>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</si>
  <si>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</si>
  <si>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</si>
  <si>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</si>
  <si>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</si>
  <si>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</si>
  <si>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</si>
  <si>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</si>
  <si>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</si>
  <si>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</si>
  <si>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</si>
  <si>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</si>
  <si>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</si>
  <si>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</si>
  <si>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</si>
  <si>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</si>
  <si>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</si>
  <si>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</si>
  <si>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</si>
  <si>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</si>
  <si>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</si>
  <si>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</si>
  <si>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</si>
  <si>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</si>
  <si>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</si>
  <si>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</si>
  <si>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</si>
  <si>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</si>
  <si>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</si>
  <si>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</si>
  <si>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</si>
  <si>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</si>
  <si>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</si>
  <si>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</si>
  <si>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</si>
  <si>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</si>
  <si>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</si>
  <si>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</si>
  <si>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</si>
  <si>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</si>
  <si>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</si>
  <si>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</si>
  <si>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</si>
  <si>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</si>
  <si>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</si>
  <si>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</si>
  <si>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</si>
  <si>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</si>
  <si>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</si>
  <si>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</si>
  <si>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</si>
  <si>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</si>
  <si>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</si>
  <si>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</si>
  <si>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</si>
  <si>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</si>
  <si>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</si>
  <si>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</si>
  <si>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</si>
  <si>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</si>
  <si>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</si>
  <si>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</si>
  <si>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</si>
  <si>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</si>
  <si>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</si>
  <si>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</si>
  <si>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</si>
  <si>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</si>
  <si>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</si>
  <si>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</si>
  <si>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</si>
  <si>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</si>
  <si>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</si>
  <si>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</si>
  <si>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</si>
  <si>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</si>
  <si>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</si>
  <si>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</si>
  <si>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</si>
  <si>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</si>
  <si>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</si>
  <si>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</si>
  <si>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</si>
  <si>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</si>
  <si>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</si>
  <si>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</si>
  <si>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</si>
  <si>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</si>
  <si>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</si>
  <si>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</si>
  <si>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</si>
  <si>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</si>
  <si>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</si>
  <si>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</si>
  <si>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</si>
  <si>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</si>
  <si>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</si>
  <si>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</si>
  <si>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</si>
  <si>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</si>
  <si>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</si>
  <si>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</si>
  <si>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</si>
  <si>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</si>
  <si>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</si>
  <si>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</si>
  <si>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</si>
  <si>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</si>
  <si>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</si>
  <si>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</si>
  <si>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</si>
  <si>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</si>
  <si>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</si>
  <si>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</si>
  <si>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</si>
  <si>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</si>
  <si>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</si>
  <si>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</si>
  <si>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</si>
  <si>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</si>
  <si>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</si>
  <si>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</si>
  <si>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</si>
  <si>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</si>
  <si>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</si>
  <si>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</si>
  <si>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</si>
  <si>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</si>
  <si>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</si>
  <si>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</si>
  <si>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</si>
  <si>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</si>
  <si>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</si>
  <si>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</si>
  <si>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</si>
  <si>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</si>
  <si>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</si>
  <si>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</si>
  <si>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</si>
  <si>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</si>
  <si>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</si>
  <si>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</si>
  <si>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</si>
  <si>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</si>
  <si>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</si>
  <si>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</si>
  <si>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</si>
  <si>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</si>
  <si>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</si>
  <si>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</si>
  <si>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</si>
  <si>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</si>
  <si>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</si>
  <si>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</si>
  <si>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</si>
  <si>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</si>
  <si>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</si>
  <si>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</si>
  <si>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</si>
  <si>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</si>
  <si>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</si>
  <si>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</si>
  <si>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</si>
  <si>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</si>
  <si>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</si>
  <si>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</si>
  <si>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</si>
  <si>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</si>
  <si>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</si>
  <si>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</si>
  <si>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</si>
  <si>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</si>
  <si>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</si>
  <si>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</si>
  <si>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</si>
  <si>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</si>
  <si>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</si>
  <si>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</si>
  <si>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</si>
  <si>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</si>
  <si>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</si>
  <si>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</si>
  <si>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</si>
  <si>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</si>
  <si>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</si>
  <si>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</si>
  <si>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</si>
  <si>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</si>
  <si>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</si>
  <si>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</si>
  <si>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</si>
  <si>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</si>
  <si>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</si>
  <si>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</si>
  <si>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</si>
  <si>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</si>
  <si>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</si>
  <si>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</si>
  <si>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</si>
  <si>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</si>
  <si>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</si>
  <si>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</si>
  <si>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</si>
  <si>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</si>
  <si>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</si>
  <si>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</si>
  <si>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</si>
  <si>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</si>
  <si>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</si>
  <si>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</si>
  <si>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</si>
  <si>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</si>
  <si>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</si>
  <si>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</si>
  <si>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</si>
  <si>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</si>
  <si>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</si>
  <si>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</si>
  <si>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</si>
  <si>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</si>
  <si>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</si>
  <si>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</si>
  <si>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</si>
  <si>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</si>
  <si>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</si>
  <si>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</si>
  <si>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</si>
  <si>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</si>
  <si>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</si>
  <si>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</si>
  <si>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</si>
  <si>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</si>
  <si>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</si>
  <si>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</si>
  <si>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</si>
  <si>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</si>
  <si>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</si>
  <si>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</si>
  <si>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</si>
  <si>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</si>
  <si>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</si>
  <si>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</si>
  <si>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</si>
  <si>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</si>
  <si>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</si>
  <si>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</si>
  <si>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</si>
  <si>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</si>
  <si>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</si>
  <si>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</si>
  <si>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</si>
  <si>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</si>
  <si>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</si>
  <si>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</si>
  <si>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</si>
  <si>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</si>
  <si>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</si>
  <si>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</si>
  <si>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</si>
  <si>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</si>
  <si>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</si>
  <si>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</si>
  <si>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</si>
  <si>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</si>
  <si>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</si>
  <si>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</si>
  <si>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</si>
  <si>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</si>
  <si>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</si>
  <si>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</si>
  <si>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</si>
  <si>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</si>
  <si>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</si>
  <si>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</si>
  <si>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</si>
  <si>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</si>
  <si>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</si>
  <si>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</si>
  <si>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</si>
  <si>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</si>
  <si>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</si>
  <si>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</si>
  <si>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</si>
  <si>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</si>
  <si>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</si>
  <si>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</si>
  <si>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</si>
  <si>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</si>
  <si>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</si>
  <si>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</si>
  <si>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</si>
  <si>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</si>
  <si>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</si>
  <si>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</si>
  <si>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</si>
  <si>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</si>
  <si>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</si>
  <si>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</si>
  <si>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</si>
  <si>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</si>
  <si>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</si>
  <si>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</si>
  <si>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</si>
  <si>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</si>
  <si>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</si>
  <si>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</si>
  <si>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</si>
  <si>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</si>
  <si>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</si>
  <si>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</si>
  <si>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</si>
  <si>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</si>
  <si>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</si>
  <si>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</si>
  <si>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</si>
  <si>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</si>
  <si>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</si>
  <si>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</si>
  <si>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</si>
  <si>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</si>
  <si>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</si>
  <si>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</si>
  <si>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</si>
  <si>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</si>
  <si>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</si>
  <si>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</si>
  <si>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</si>
  <si>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</si>
  <si>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</si>
  <si>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</si>
  <si>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</si>
  <si>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</si>
  <si>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</si>
  <si>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</si>
  <si>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</si>
  <si>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</si>
  <si>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</si>
  <si>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</si>
  <si>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</si>
  <si>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</si>
  <si>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</si>
  <si>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</si>
  <si>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</si>
  <si>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</si>
  <si>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</si>
  <si>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</si>
  <si>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</si>
  <si>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</si>
  <si>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</si>
  <si>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</si>
  <si>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</si>
  <si>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</si>
  <si>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</si>
  <si>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</si>
  <si>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</si>
  <si>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</si>
  <si>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</si>
  <si>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</si>
  <si>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</si>
  <si>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</si>
  <si>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</si>
  <si>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</si>
  <si>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</si>
  <si>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</si>
  <si>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</si>
  <si>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</si>
  <si>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</si>
  <si>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</si>
  <si>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</si>
  <si>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</si>
  <si>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</si>
  <si>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</si>
  <si>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</si>
  <si>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</si>
  <si>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</si>
  <si>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</si>
  <si>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</si>
  <si>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</si>
  <si>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</si>
  <si>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</si>
  <si>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</si>
  <si>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</si>
  <si>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</si>
  <si>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</si>
  <si>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</si>
  <si>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</si>
  <si>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</si>
  <si>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</si>
  <si>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</si>
  <si>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</si>
  <si>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</si>
  <si>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</si>
  <si>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</si>
  <si>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</si>
  <si>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</si>
  <si>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</si>
  <si>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</si>
  <si>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</si>
  <si>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</si>
  <si>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</si>
  <si>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</si>
  <si>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</si>
  <si>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</si>
  <si>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</si>
  <si>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</si>
  <si>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</si>
  <si>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</si>
  <si>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</si>
  <si>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</si>
  <si>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</si>
  <si>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</si>
  <si>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</si>
  <si>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</si>
  <si>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</si>
  <si>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</si>
  <si>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</si>
  <si>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</si>
  <si>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</si>
  <si>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</si>
  <si>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</si>
  <si>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</si>
  <si>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</si>
  <si>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</si>
  <si>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</si>
  <si>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</si>
  <si>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</si>
  <si>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</si>
  <si>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</si>
  <si>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</si>
  <si>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</si>
  <si>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</si>
  <si>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</si>
  <si>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</si>
  <si>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</si>
  <si>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</si>
  <si>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</si>
  <si>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</si>
  <si>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</si>
  <si>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</si>
  <si>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</si>
  <si>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</si>
  <si>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</si>
  <si>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</si>
  <si>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</si>
  <si>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</si>
  <si>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</si>
  <si>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</si>
  <si>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</si>
  <si>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</si>
  <si>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</si>
  <si>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</si>
  <si>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</si>
  <si>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</si>
  <si>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</si>
  <si>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</si>
  <si>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</si>
  <si>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</si>
  <si>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</si>
  <si>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</si>
  <si>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</si>
  <si>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</si>
  <si>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</si>
  <si>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</si>
  <si>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</si>
  <si>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</si>
  <si>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</si>
  <si>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</si>
  <si>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</si>
  <si>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</si>
  <si>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</si>
  <si>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</si>
  <si>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</si>
  <si>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</si>
  <si>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</si>
  <si>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</si>
  <si>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</si>
  <si>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</si>
  <si>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</si>
  <si>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</si>
  <si>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</si>
  <si>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</si>
  <si>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</si>
  <si>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</si>
  <si>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</si>
  <si>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</si>
  <si>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</si>
  <si>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</si>
  <si>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</si>
  <si>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</si>
  <si>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</si>
  <si>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</si>
  <si>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</si>
  <si>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</si>
  <si>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</si>
  <si>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</si>
  <si>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</si>
  <si>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</si>
  <si>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</si>
  <si>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</si>
  <si>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</si>
  <si>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</si>
  <si>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</si>
  <si>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</si>
  <si>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</si>
  <si>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</si>
  <si>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</si>
  <si>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</si>
  <si>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</si>
  <si>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</si>
  <si>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</si>
  <si>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</si>
  <si>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</si>
  <si>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</si>
  <si>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</si>
  <si>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</si>
  <si>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</si>
  <si>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</si>
  <si>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</si>
  <si>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</si>
  <si>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</si>
  <si>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</si>
  <si>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</si>
  <si>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</si>
  <si>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</si>
  <si>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</si>
  <si>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</si>
  <si>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</si>
  <si>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</si>
  <si>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</si>
  <si>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</si>
  <si>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</si>
  <si>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</si>
  <si>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</si>
  <si>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</si>
  <si>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</si>
  <si>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</si>
  <si>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</si>
  <si>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</si>
  <si>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</si>
  <si>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</si>
  <si>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</si>
  <si>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</si>
  <si>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</si>
  <si>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</si>
  <si>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</si>
  <si>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</si>
  <si>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</si>
  <si>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</si>
  <si>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</si>
  <si>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</si>
  <si>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</si>
  <si>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</si>
  <si>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</si>
  <si>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</si>
  <si>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</si>
  <si>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</si>
  <si>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</si>
  <si>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</si>
  <si>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</si>
  <si>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</si>
  <si>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</si>
  <si>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</si>
  <si>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</si>
  <si>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</si>
  <si>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</si>
  <si>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</si>
  <si>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</si>
  <si>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</si>
  <si>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</si>
  <si>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</si>
  <si>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</si>
  <si>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</si>
  <si>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</si>
  <si>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</si>
  <si>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</si>
  <si>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</si>
  <si>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</si>
  <si>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</si>
  <si>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</si>
  <si>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</si>
  <si>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</si>
  <si>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</si>
  <si>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</si>
  <si>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</si>
  <si>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</si>
  <si>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</si>
  <si>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</si>
  <si>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</si>
  <si>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</si>
  <si>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</si>
  <si>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</si>
  <si>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</si>
  <si>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</si>
  <si>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</si>
  <si>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</si>
  <si>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</si>
  <si>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</si>
  <si>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</si>
  <si>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</si>
  <si>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</si>
  <si>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</si>
  <si>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</si>
  <si>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</si>
  <si>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</si>
  <si>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</si>
  <si>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</si>
  <si>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</si>
  <si>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</si>
  <si>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</si>
  <si>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</si>
  <si>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</si>
  <si>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</si>
  <si>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</si>
  <si>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</si>
  <si>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</si>
  <si>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</si>
  <si>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</si>
  <si>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</si>
  <si>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</si>
  <si>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</si>
  <si>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</si>
  <si>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</si>
  <si>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</si>
  <si>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</si>
  <si>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</si>
  <si>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</si>
  <si>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</si>
  <si>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</si>
  <si>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</si>
  <si>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</si>
  <si>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</si>
  <si>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</si>
  <si>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</si>
  <si>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</si>
  <si>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</si>
  <si>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</si>
  <si>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</si>
  <si>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</si>
  <si>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</si>
  <si>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</si>
  <si>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</si>
  <si>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</si>
  <si>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</si>
  <si>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</si>
  <si>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</si>
  <si>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</si>
  <si>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</si>
  <si>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</si>
  <si>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</si>
  <si>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</si>
  <si>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</si>
  <si>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</si>
  <si>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</si>
  <si>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</si>
  <si>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</si>
  <si>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</si>
  <si>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</si>
  <si>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</si>
  <si>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</si>
  <si>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</si>
  <si>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</si>
  <si>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</si>
  <si>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</si>
  <si>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</si>
  <si>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</si>
  <si>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</si>
  <si>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</si>
  <si>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</si>
  <si>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</si>
  <si>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</si>
  <si>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</si>
  <si>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</si>
  <si>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</si>
  <si>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</si>
  <si>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</si>
  <si>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</si>
  <si>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</si>
  <si>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</si>
  <si>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</si>
  <si>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</si>
  <si>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</si>
  <si>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</si>
  <si>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</si>
  <si>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</si>
  <si>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</si>
  <si>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</si>
  <si>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</si>
  <si>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</si>
  <si>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</si>
  <si>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</si>
  <si>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</si>
  <si>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</si>
  <si>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</si>
  <si>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</si>
  <si>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</si>
  <si>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</si>
  <si>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</si>
  <si>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</si>
  <si>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</si>
  <si>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</si>
  <si>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</si>
  <si>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</si>
  <si>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</si>
  <si>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</si>
  <si>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</si>
  <si>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</si>
  <si>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</si>
  <si>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</si>
  <si>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</si>
  <si>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</si>
  <si>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</si>
  <si>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</si>
  <si>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</si>
  <si>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</si>
  <si>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</si>
  <si>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</si>
  <si>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</si>
  <si>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</si>
  <si>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</si>
  <si>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</si>
  <si>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</si>
  <si>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</si>
  <si>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</si>
  <si>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</si>
  <si>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</si>
  <si>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</si>
  <si>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</si>
  <si>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</si>
  <si>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</si>
  <si>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</si>
  <si>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</si>
  <si>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</si>
  <si>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</si>
  <si>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</si>
  <si>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</si>
  <si>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</si>
  <si>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</si>
  <si>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</si>
  <si>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</si>
  <si>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</si>
  <si>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</si>
  <si>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</si>
  <si>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</si>
  <si>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</si>
  <si>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</si>
  <si>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</si>
  <si>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</si>
  <si>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</si>
  <si>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</si>
  <si>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</si>
  <si>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</si>
  <si>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</si>
  <si>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</si>
  <si>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</si>
  <si>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</si>
  <si>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</si>
  <si>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</si>
  <si>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</si>
  <si>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</si>
  <si>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</si>
  <si>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</si>
  <si>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</si>
  <si>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</si>
  <si>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</si>
  <si>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</si>
  <si>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</si>
  <si>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</si>
  <si>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</si>
  <si>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</si>
  <si>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</si>
  <si>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</si>
  <si>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</si>
  <si>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</si>
  <si>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</si>
  <si>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</si>
  <si>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</si>
  <si>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</si>
  <si>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</si>
  <si>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</si>
  <si>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</si>
  <si>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</si>
  <si>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</si>
  <si>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</si>
  <si>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</si>
  <si>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</si>
  <si>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</si>
  <si>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</si>
  <si>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</si>
  <si>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</si>
  <si>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</si>
  <si>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</si>
  <si>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</si>
  <si>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</si>
  <si>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</si>
  <si>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</si>
  <si>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</si>
  <si>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</si>
  <si>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</si>
  <si>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</si>
  <si>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</si>
  <si>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</si>
  <si>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</si>
  <si>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</si>
  <si>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</si>
  <si>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</si>
  <si>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</si>
  <si>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</si>
  <si>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</si>
  <si>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</si>
  <si>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</si>
  <si>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</si>
  <si>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</si>
  <si>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</si>
  <si>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</si>
  <si>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</si>
  <si>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</si>
  <si>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</si>
  <si>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</si>
  <si>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</si>
  <si>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</si>
  <si>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</si>
  <si>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</si>
  <si>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</si>
  <si>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</si>
  <si>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</si>
  <si>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</si>
  <si>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</si>
  <si>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</si>
  <si>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</si>
  <si>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</si>
  <si>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</si>
  <si>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</si>
  <si>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</si>
  <si>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</si>
  <si>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</si>
  <si>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</si>
  <si>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</si>
  <si>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</si>
  <si>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</si>
  <si>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</si>
  <si>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</si>
  <si>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</si>
  <si>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</si>
  <si>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</si>
  <si>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</si>
  <si>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</si>
  <si>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</si>
  <si>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</si>
  <si>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</si>
  <si>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</si>
  <si>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</si>
  <si>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</si>
  <si>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</si>
  <si>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</si>
  <si>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</si>
  <si>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</si>
  <si>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</si>
  <si>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</si>
  <si>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</si>
  <si>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</si>
  <si>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</si>
  <si>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</si>
  <si>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</si>
  <si>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</si>
  <si>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</si>
  <si>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</si>
  <si>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</si>
  <si>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</si>
  <si>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</si>
  <si>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</si>
  <si>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</si>
  <si>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</si>
  <si>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</si>
  <si>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</si>
  <si>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</si>
  <si>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</si>
  <si>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</si>
  <si>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</si>
  <si>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</si>
  <si>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</si>
  <si>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</si>
  <si>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</si>
  <si>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</si>
  <si>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</si>
  <si>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</si>
  <si>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</si>
  <si>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</si>
  <si>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</si>
  <si>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</si>
  <si>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</si>
  <si>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</si>
  <si>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</si>
  <si>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</si>
  <si>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</si>
  <si>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</si>
  <si>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</si>
  <si>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</si>
  <si>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</si>
  <si>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</si>
  <si>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</si>
  <si>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</si>
  <si>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</si>
  <si>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</si>
  <si>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</si>
  <si>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</si>
  <si>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</si>
  <si>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</si>
  <si>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</si>
  <si>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</si>
  <si>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</si>
  <si>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</si>
  <si>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</si>
  <si>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</si>
  <si>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</si>
  <si>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</si>
  <si>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</si>
  <si>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</si>
  <si>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</si>
  <si>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</si>
  <si>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</si>
  <si>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</si>
  <si>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</si>
  <si>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</si>
  <si>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</si>
  <si>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</si>
  <si>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</si>
  <si>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</si>
  <si>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</si>
  <si>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</si>
  <si>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</si>
  <si>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</si>
  <si>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</si>
  <si>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</si>
  <si>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</si>
  <si>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</si>
  <si>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</si>
  <si>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</si>
  <si>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</si>
  <si>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</si>
  <si>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</si>
  <si>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</si>
  <si>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</si>
  <si>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</si>
  <si>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</si>
  <si>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</si>
  <si>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</si>
  <si>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</si>
  <si>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</si>
  <si>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</si>
  <si>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</si>
  <si>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</si>
  <si>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</si>
  <si>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</si>
  <si>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</si>
  <si>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</si>
  <si>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</si>
  <si>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</si>
  <si>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</si>
  <si>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</si>
  <si>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</si>
  <si>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</si>
  <si>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</si>
  <si>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</si>
  <si>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</si>
  <si>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</si>
  <si>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</si>
  <si>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</si>
  <si>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</si>
  <si>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</si>
  <si>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</si>
  <si>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</si>
  <si>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</si>
  <si>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</si>
  <si>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</si>
  <si>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</si>
  <si>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</si>
  <si>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</si>
  <si>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</si>
  <si>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</si>
  <si>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</si>
  <si>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</si>
  <si>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</si>
  <si>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</si>
  <si>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</si>
  <si>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</si>
  <si>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</si>
  <si>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</si>
  <si>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</si>
  <si>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</si>
  <si>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</si>
  <si>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</si>
  <si>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</si>
  <si>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</si>
  <si>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</si>
  <si>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</si>
  <si>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</si>
  <si>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</si>
  <si>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</si>
  <si>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</si>
  <si>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</si>
  <si>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</si>
  <si>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</si>
  <si>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</si>
  <si>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</si>
  <si>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</si>
  <si>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</si>
  <si>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</si>
  <si>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</si>
  <si>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</si>
  <si>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</si>
  <si>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</si>
  <si>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</si>
  <si>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</si>
  <si>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</si>
  <si>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</si>
  <si>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</si>
  <si>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</si>
  <si>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</si>
  <si>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</si>
  <si>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</si>
  <si>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</si>
  <si>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</si>
  <si>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</si>
  <si>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</si>
  <si>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</si>
  <si>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</si>
  <si>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</si>
  <si>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</si>
  <si>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</si>
  <si>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</si>
  <si>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</si>
  <si>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</si>
  <si>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</si>
  <si>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</si>
  <si>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</si>
  <si>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</si>
  <si>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</si>
  <si>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</si>
  <si>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</si>
  <si>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</si>
  <si>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</si>
  <si>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</si>
  <si>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</si>
  <si>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</si>
  <si>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</si>
  <si>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</si>
  <si>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</si>
  <si>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</si>
  <si>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</si>
  <si>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</si>
  <si>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</si>
  <si>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</si>
  <si>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</si>
  <si>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</si>
  <si>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</si>
  <si>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</si>
  <si>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</si>
  <si>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</si>
  <si>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</si>
  <si>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</si>
  <si>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</si>
  <si>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</si>
  <si>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</si>
  <si>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</si>
  <si>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</si>
  <si>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</si>
  <si>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</si>
  <si>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</si>
  <si>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</si>
  <si>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</si>
  <si>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</si>
  <si>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</si>
  <si>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</si>
  <si>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</si>
  <si>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</si>
  <si>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</si>
  <si>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</si>
  <si>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</si>
  <si>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</si>
  <si>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</si>
  <si>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</si>
  <si>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</si>
  <si>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</si>
  <si>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</si>
  <si>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</si>
  <si>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</si>
  <si>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</si>
  <si>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</si>
  <si>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</si>
  <si>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</si>
  <si>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</si>
  <si>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</si>
  <si>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</si>
  <si>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</si>
  <si>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</si>
  <si>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</si>
  <si>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</si>
  <si>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</si>
  <si>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</si>
  <si>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</si>
  <si>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</si>
  <si>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</si>
  <si>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</si>
  <si>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</si>
  <si>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</si>
  <si>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</si>
  <si>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</si>
  <si>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</si>
  <si>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</si>
  <si>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</si>
  <si>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</si>
  <si>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</si>
  <si>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</si>
  <si>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</si>
  <si>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</si>
  <si>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</si>
  <si>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</si>
  <si>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</si>
  <si>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</si>
  <si>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</si>
  <si>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</si>
  <si>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</si>
  <si>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</si>
  <si>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</si>
  <si>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</si>
  <si>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</si>
  <si>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</si>
  <si>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</si>
  <si>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</si>
  <si>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</si>
  <si>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</si>
  <si>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</si>
  <si>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</si>
  <si>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</si>
  <si>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</si>
  <si>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</si>
  <si>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</si>
  <si>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</si>
  <si>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</si>
  <si>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</si>
  <si>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</si>
  <si>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</si>
  <si>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</si>
  <si>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</si>
  <si>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</si>
  <si>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</si>
  <si>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</si>
  <si>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</si>
  <si>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</si>
  <si>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</si>
  <si>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</si>
  <si>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</si>
  <si>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</si>
  <si>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</si>
  <si>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</si>
  <si>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</si>
  <si>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</si>
  <si>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</si>
  <si>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</si>
  <si>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</si>
  <si>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</si>
  <si>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</si>
  <si>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</si>
  <si>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</si>
  <si>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</si>
  <si>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</si>
  <si>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</si>
  <si>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</si>
  <si>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</si>
  <si>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</si>
  <si>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</si>
  <si>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</si>
  <si>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</si>
  <si>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</si>
  <si>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</si>
  <si>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</si>
  <si>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</si>
  <si>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</si>
  <si>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</si>
  <si>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</si>
  <si>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</si>
  <si>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</si>
  <si>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</si>
  <si>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</si>
  <si>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</si>
  <si>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</si>
  <si>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</si>
  <si>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</si>
  <si>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</si>
  <si>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</si>
  <si>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</si>
  <si>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</si>
  <si>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</si>
  <si>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</si>
  <si>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</si>
  <si>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</si>
  <si>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</si>
  <si>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</si>
  <si>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</si>
  <si>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</si>
  <si>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</si>
  <si>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</si>
  <si>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</si>
  <si>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</si>
  <si>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</si>
  <si>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</si>
  <si>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</si>
  <si>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</si>
  <si>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</si>
  <si>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</si>
  <si>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</si>
  <si>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</si>
  <si>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</si>
  <si>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</si>
  <si>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</si>
  <si>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</si>
  <si>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</si>
  <si>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</si>
  <si>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</si>
  <si>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</si>
  <si>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</si>
  <si>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</si>
  <si>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</si>
  <si>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</si>
  <si>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</si>
  <si>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</si>
  <si>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</si>
  <si>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</si>
  <si>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</si>
  <si>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</si>
  <si>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</si>
  <si>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</si>
  <si>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</si>
  <si>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</si>
  <si>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</si>
  <si>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</si>
  <si>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</si>
  <si>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</si>
  <si>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</si>
  <si>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</si>
  <si>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</si>
  <si>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</si>
  <si>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</si>
  <si>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</si>
  <si>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</si>
  <si>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</si>
  <si>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</si>
  <si>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</si>
  <si>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</si>
  <si>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</si>
  <si>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</si>
  <si>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</si>
  <si>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</si>
  <si>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</si>
  <si>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</si>
  <si>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</si>
  <si>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</si>
  <si>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</si>
  <si>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</si>
  <si>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</si>
  <si>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</si>
  <si>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</si>
  <si>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</si>
  <si>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</si>
  <si>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</si>
  <si>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</si>
  <si>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</si>
  <si>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</si>
  <si>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</si>
  <si>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</si>
  <si>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</si>
  <si>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</si>
  <si>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</si>
  <si>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</si>
  <si>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</si>
  <si>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</si>
  <si>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</si>
  <si>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</si>
  <si>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</si>
  <si>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</si>
  <si>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</si>
  <si>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</si>
  <si>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</si>
  <si>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</si>
  <si>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</si>
  <si>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</si>
  <si>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</si>
  <si>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</si>
  <si>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</si>
  <si>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</si>
  <si>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</si>
  <si>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</si>
  <si>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</si>
  <si>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</si>
  <si>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</si>
  <si>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</si>
  <si>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</si>
  <si>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</si>
  <si>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</si>
  <si>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</si>
  <si>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</si>
  <si>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</si>
  <si>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</si>
  <si>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</si>
  <si>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</si>
  <si>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</si>
  <si>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</si>
  <si>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</si>
  <si>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</si>
  <si>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</si>
  <si>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</si>
  <si>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</si>
  <si>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</si>
  <si>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</si>
  <si>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</si>
  <si>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</si>
  <si>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</si>
  <si>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</si>
  <si>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</si>
  <si>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</si>
  <si>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</si>
  <si>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</si>
  <si>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</si>
  <si>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</si>
  <si>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</si>
  <si>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</si>
  <si>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</si>
  <si>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</si>
  <si>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</si>
  <si>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</si>
  <si>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</si>
  <si>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</si>
  <si>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</si>
  <si>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</si>
  <si>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</si>
  <si>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</si>
  <si>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</si>
  <si>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</si>
  <si>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</si>
  <si>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</si>
  <si>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</si>
  <si>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</si>
  <si>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</si>
  <si>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</si>
  <si>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</si>
  <si>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</si>
  <si>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</si>
  <si>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</si>
  <si>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</si>
  <si>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</si>
  <si>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</si>
  <si>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</si>
  <si>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</si>
  <si>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</si>
  <si>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</si>
  <si>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</si>
  <si>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</si>
  <si>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</si>
  <si>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</si>
  <si>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</si>
  <si>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</si>
  <si>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</si>
  <si>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</si>
  <si>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</si>
  <si>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</si>
  <si>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</si>
  <si>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</si>
  <si>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</si>
  <si>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</si>
  <si>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</si>
  <si>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</si>
  <si>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</si>
  <si>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</si>
  <si>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</si>
  <si>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</si>
  <si>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</si>
  <si>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</si>
  <si>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</si>
  <si>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</si>
  <si>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</si>
  <si>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</si>
  <si>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</si>
  <si>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</si>
  <si>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</si>
  <si>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</si>
  <si>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</si>
  <si>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</si>
  <si>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</si>
  <si>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</si>
  <si>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</si>
  <si>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</si>
  <si>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</si>
  <si>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</si>
  <si>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</si>
  <si>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</si>
  <si>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</si>
  <si>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</si>
  <si>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</si>
  <si>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</si>
  <si>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</si>
  <si>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</si>
  <si>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</si>
  <si>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</si>
  <si>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</si>
  <si>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</si>
  <si>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</si>
  <si>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</si>
  <si>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</si>
  <si>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</si>
  <si>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</si>
  <si>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</si>
  <si>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</si>
  <si>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</si>
  <si>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</si>
  <si>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</si>
  <si>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</si>
  <si>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</si>
  <si>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</si>
  <si>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</si>
  <si>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</si>
  <si>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</si>
  <si>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</si>
  <si>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</si>
  <si>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</si>
  <si>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</si>
  <si>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</si>
  <si>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</si>
  <si>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</si>
  <si>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</si>
  <si>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</si>
  <si>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</si>
  <si>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</si>
  <si>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</si>
  <si>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</si>
  <si>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</si>
  <si>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</si>
  <si>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</si>
  <si>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</si>
  <si>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</si>
  <si>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</si>
  <si>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</si>
  <si>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</si>
  <si>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</si>
  <si>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</si>
  <si>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</si>
  <si>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</si>
  <si>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</si>
  <si>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</si>
  <si>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</si>
  <si>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</si>
  <si>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</si>
  <si>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</si>
  <si>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</si>
  <si>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</si>
  <si>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</si>
  <si>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</si>
  <si>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</si>
  <si>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</si>
  <si>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</si>
  <si>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</si>
  <si>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</si>
  <si>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</si>
  <si>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</si>
  <si>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</si>
  <si>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</si>
  <si>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</si>
  <si>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</si>
  <si>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</si>
  <si>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</si>
  <si>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</si>
  <si>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</si>
  <si>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</si>
  <si>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</si>
  <si>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</si>
  <si>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</si>
  <si>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</si>
  <si>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</si>
  <si>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</si>
  <si>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</si>
  <si>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</si>
  <si>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</si>
  <si>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</si>
  <si>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</si>
  <si>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</si>
  <si>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</si>
  <si>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</si>
  <si>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</si>
  <si>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</si>
  <si>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</si>
  <si>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</si>
  <si>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</si>
  <si>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</si>
  <si>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</si>
  <si>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</si>
  <si>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</si>
  <si>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</si>
  <si>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</si>
  <si>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</si>
  <si>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</si>
  <si>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</si>
  <si>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</si>
  <si>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</si>
  <si>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</si>
  <si>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</si>
  <si>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</si>
  <si>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</si>
  <si>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</si>
  <si>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</si>
  <si>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</si>
  <si>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</si>
  <si>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</si>
  <si>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</si>
  <si>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</si>
  <si>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</si>
  <si>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</si>
  <si>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</si>
  <si>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</si>
  <si>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</si>
  <si>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</si>
  <si>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</si>
  <si>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</si>
  <si>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</si>
  <si>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</si>
  <si>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</si>
  <si>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</si>
  <si>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</si>
  <si>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</si>
  <si>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</si>
  <si>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</si>
  <si>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</si>
  <si>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</si>
  <si>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</si>
  <si>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</si>
  <si>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</si>
  <si>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</si>
  <si>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</si>
  <si>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</si>
  <si>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</si>
  <si>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</si>
  <si>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</si>
  <si>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</si>
  <si>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</si>
  <si>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</si>
  <si>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</si>
  <si>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</si>
  <si>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</si>
  <si>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</si>
  <si>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</si>
  <si>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</si>
  <si>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</si>
  <si>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</si>
  <si>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</si>
  <si>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</si>
  <si>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</si>
  <si>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</si>
  <si>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</si>
  <si>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</si>
  <si>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</si>
  <si>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</si>
  <si>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</si>
  <si>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</si>
  <si>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</si>
  <si>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</si>
  <si>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</si>
  <si>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</si>
  <si>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</si>
  <si>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</si>
  <si>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</si>
  <si>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</si>
  <si>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</si>
  <si>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</si>
  <si>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</si>
  <si>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</si>
  <si>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</si>
  <si>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</si>
  <si>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</si>
  <si>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</si>
  <si>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</si>
  <si>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</si>
  <si>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</si>
  <si>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</si>
  <si>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</si>
  <si>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</si>
  <si>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</si>
  <si>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</si>
  <si>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</si>
  <si>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</si>
  <si>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</si>
  <si>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</si>
  <si>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</si>
  <si>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</si>
  <si>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</si>
  <si>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</si>
  <si>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</si>
  <si>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</si>
  <si>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</si>
  <si>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</si>
  <si>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</si>
  <si>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</si>
  <si>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</si>
  <si>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</si>
  <si>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</si>
  <si>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</si>
  <si>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</si>
  <si>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</si>
  <si>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</si>
  <si>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</si>
  <si>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</si>
  <si>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</si>
  <si>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</si>
  <si>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</si>
  <si>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</si>
  <si>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</si>
  <si>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</si>
  <si>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</si>
  <si>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</si>
  <si>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</si>
  <si>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</si>
  <si>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</si>
  <si>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</si>
  <si>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</si>
  <si>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</si>
  <si>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</si>
  <si>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</si>
  <si>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</si>
  <si>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</si>
  <si>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</si>
  <si>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</si>
  <si>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</si>
  <si>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</si>
  <si>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</si>
  <si>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</si>
  <si>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</si>
  <si>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</si>
  <si>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</si>
  <si>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</si>
  <si>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</si>
  <si>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</si>
  <si>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</si>
  <si>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</si>
  <si>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</si>
  <si>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</si>
  <si>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</si>
  <si>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</si>
  <si>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</si>
  <si>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</si>
  <si>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</si>
  <si>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</si>
  <si>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</si>
  <si>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</si>
  <si>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</si>
  <si>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</si>
  <si>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</si>
  <si>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</si>
  <si>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</si>
  <si>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</si>
  <si>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</si>
  <si>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</si>
  <si>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</si>
  <si>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</si>
  <si>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</si>
  <si>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</si>
  <si>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</si>
  <si>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</si>
  <si>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</si>
  <si>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</si>
  <si>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</si>
  <si>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</si>
  <si>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</si>
  <si>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</si>
  <si>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</si>
  <si>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</si>
  <si>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</si>
  <si>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</si>
  <si>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</si>
  <si>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</si>
  <si>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</si>
  <si>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</si>
  <si>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</si>
  <si>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</si>
  <si>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</si>
  <si>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</si>
  <si>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</si>
  <si>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</si>
  <si>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</si>
  <si>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</si>
  <si>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</si>
  <si>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</si>
  <si>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</si>
  <si>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</si>
  <si>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</si>
  <si>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</si>
  <si>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</si>
  <si>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</si>
  <si>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</si>
  <si>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</si>
  <si>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</si>
  <si>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</si>
  <si>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</si>
  <si>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</si>
  <si>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</si>
  <si>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</si>
  <si>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</si>
  <si>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</si>
  <si>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</si>
  <si>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</si>
  <si>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</si>
  <si>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</si>
  <si>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</si>
  <si>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</si>
  <si>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</si>
  <si>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</si>
  <si>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</si>
  <si>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</si>
  <si>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</si>
  <si>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</si>
  <si>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</si>
  <si>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</si>
  <si>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</si>
  <si>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</si>
  <si>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</si>
  <si>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</si>
  <si>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</si>
  <si>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</si>
  <si>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</si>
  <si>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</si>
  <si>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</si>
  <si>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</si>
  <si>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</si>
  <si>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</si>
  <si>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</si>
  <si>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</si>
  <si>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</si>
  <si>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</si>
  <si>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</si>
  <si>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</si>
  <si>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</si>
  <si>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</si>
  <si>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</si>
  <si>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</si>
  <si>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</si>
  <si>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</si>
  <si>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</si>
  <si>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</si>
  <si>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</si>
  <si>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</si>
  <si>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</si>
  <si>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</si>
  <si>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</si>
  <si>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</si>
  <si>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</si>
  <si>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</si>
  <si>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</si>
  <si>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</si>
  <si>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</si>
  <si>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</si>
  <si>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</si>
  <si>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</si>
  <si>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</si>
  <si>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</si>
  <si>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</si>
  <si>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</si>
  <si>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</si>
  <si>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</si>
  <si>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</si>
  <si>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</si>
  <si>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</si>
  <si>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</si>
  <si>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</si>
  <si>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</si>
  <si>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</si>
  <si>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</si>
  <si>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</si>
  <si>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</si>
  <si>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</si>
  <si>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</si>
  <si>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</si>
  <si>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</si>
  <si>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</si>
  <si>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</si>
  <si>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</si>
  <si>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</si>
  <si>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</si>
  <si>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</si>
  <si>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</si>
  <si>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</si>
  <si>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</si>
  <si>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</si>
  <si>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</si>
  <si>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</si>
  <si>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</si>
  <si>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</si>
  <si>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</si>
  <si>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</si>
  <si>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</si>
  <si>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</si>
  <si>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</si>
  <si>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</si>
  <si>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</si>
  <si>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</si>
  <si>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</si>
  <si>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</si>
  <si>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</si>
  <si>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</si>
  <si>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</si>
  <si>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</si>
  <si>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</si>
  <si>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</si>
  <si>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</si>
  <si>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</si>
  <si>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</si>
  <si>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</si>
  <si>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</si>
  <si>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</si>
  <si>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</si>
  <si>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</si>
  <si>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</si>
  <si>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</si>
  <si>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</si>
  <si>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</si>
  <si>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</si>
  <si>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</si>
  <si>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</si>
  <si>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</si>
  <si>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</si>
  <si>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</si>
  <si>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</si>
  <si>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</si>
  <si>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</si>
  <si>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</si>
  <si>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</si>
  <si>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</si>
  <si>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</si>
  <si>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</si>
  <si>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</si>
  <si>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</si>
  <si>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</si>
  <si>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</si>
  <si>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</si>
  <si>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</si>
  <si>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</si>
  <si>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</si>
  <si>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</si>
  <si>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</si>
  <si>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</si>
  <si>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</si>
  <si>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</si>
  <si>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</si>
  <si>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</si>
  <si>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</si>
  <si>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</si>
  <si>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</si>
  <si>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</si>
  <si>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</si>
  <si>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</si>
  <si>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</si>
  <si>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</si>
  <si>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</si>
  <si>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</si>
  <si>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</si>
  <si>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</si>
  <si>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</si>
  <si>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</si>
  <si>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</si>
  <si>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</si>
  <si>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</si>
  <si>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</si>
  <si>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</si>
  <si>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</si>
  <si>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</si>
  <si>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</si>
  <si>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</si>
  <si>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</si>
  <si>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</si>
  <si>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</si>
  <si>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</si>
  <si>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</si>
  <si>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</si>
  <si>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</si>
  <si>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</si>
  <si>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</si>
  <si>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</si>
  <si>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</si>
  <si>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</si>
  <si>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</si>
  <si>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</si>
  <si>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</si>
  <si>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</si>
  <si>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</si>
  <si>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</si>
  <si>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</si>
  <si>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</si>
  <si>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</si>
  <si>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</si>
  <si>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</si>
  <si>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</si>
  <si>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</si>
  <si>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</si>
  <si>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</si>
  <si>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</si>
  <si>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</si>
  <si>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</si>
  <si>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</si>
  <si>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</si>
  <si>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</si>
  <si>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</si>
  <si>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</si>
  <si>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</si>
  <si>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</si>
  <si>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</si>
  <si>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</si>
  <si>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</si>
  <si>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</si>
  <si>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</si>
  <si>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</si>
  <si>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</si>
  <si>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</si>
  <si>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</si>
  <si>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</si>
  <si>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</si>
  <si>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</si>
  <si>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</si>
  <si>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</si>
  <si>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</si>
  <si>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</si>
  <si>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</si>
  <si>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</si>
  <si>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</si>
  <si>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</si>
  <si>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</si>
  <si>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</si>
  <si>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</si>
  <si>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</si>
  <si>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</si>
  <si>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</si>
  <si>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</si>
  <si>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</si>
  <si>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</si>
  <si>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</si>
  <si>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</si>
  <si>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</si>
  <si>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</si>
  <si>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</si>
  <si>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</si>
  <si>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</si>
  <si>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</si>
  <si>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</si>
  <si>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</si>
  <si>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</si>
  <si>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</si>
  <si>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</si>
  <si>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</si>
  <si>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</si>
  <si>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</si>
  <si>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</si>
  <si>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</si>
  <si>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</si>
  <si>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</si>
  <si>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</si>
  <si>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</si>
  <si>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</si>
  <si>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</si>
  <si>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</si>
  <si>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</si>
  <si>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</si>
  <si>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</si>
  <si>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</si>
  <si>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</si>
  <si>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</si>
  <si>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</si>
  <si>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</si>
  <si>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</si>
  <si>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</si>
  <si>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</si>
  <si>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</si>
  <si>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</si>
  <si>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</si>
  <si>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</si>
  <si>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</si>
  <si>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</si>
  <si>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</si>
  <si>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</si>
  <si>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</si>
  <si>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</si>
  <si>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</si>
  <si>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</si>
  <si>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</si>
  <si>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</si>
  <si>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</si>
  <si>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</si>
  <si>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</si>
  <si>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</si>
  <si>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</si>
  <si>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</si>
  <si>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</si>
  <si>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</si>
  <si>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</si>
  <si>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</si>
  <si>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</si>
  <si>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</si>
  <si>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</si>
  <si>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</si>
  <si>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</si>
  <si>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</si>
  <si>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</si>
  <si>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</si>
  <si>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</si>
  <si>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</si>
  <si>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</si>
  <si>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</si>
  <si>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</si>
  <si>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</si>
  <si>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</si>
  <si>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</si>
  <si>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</si>
  <si>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</si>
  <si>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</si>
  <si>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</si>
  <si>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</si>
  <si>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</si>
  <si>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</si>
  <si>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</si>
  <si>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</si>
  <si>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</si>
  <si>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</si>
  <si>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</si>
  <si>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</si>
  <si>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</si>
  <si>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</si>
  <si>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</si>
  <si>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</si>
  <si>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</si>
  <si>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</si>
  <si>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</si>
  <si>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</si>
  <si>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</si>
  <si>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</si>
  <si>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</si>
  <si>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</si>
  <si>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</si>
  <si>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</si>
  <si>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</si>
  <si>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</si>
  <si>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</si>
  <si>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</si>
  <si>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</si>
  <si>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</si>
  <si>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</si>
  <si>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</si>
  <si>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</si>
  <si>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</si>
  <si>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</si>
  <si>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</si>
  <si>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</si>
  <si>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</si>
  <si>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</si>
  <si>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</si>
  <si>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</si>
  <si>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</si>
  <si>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</si>
  <si>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</si>
  <si>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</si>
  <si>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</si>
  <si>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</si>
  <si>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</si>
  <si>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</si>
  <si>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</si>
  <si>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</si>
  <si>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</si>
  <si>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</si>
  <si>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</si>
  <si>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</si>
  <si>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</si>
  <si>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</si>
  <si>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</si>
  <si>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</si>
  <si>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</si>
  <si>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</si>
  <si>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</si>
  <si>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</si>
  <si>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</si>
  <si>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</si>
  <si>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</si>
  <si>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</si>
  <si>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</si>
  <si>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</si>
  <si>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</si>
  <si>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</si>
  <si>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</si>
  <si>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</si>
  <si>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</si>
  <si>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</si>
  <si>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</si>
  <si>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</si>
  <si>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</si>
  <si>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</si>
  <si>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</si>
  <si>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</si>
  <si>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</si>
  <si>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</si>
  <si>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</si>
  <si>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</si>
  <si>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</si>
  <si>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</si>
  <si>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</si>
  <si>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</si>
  <si>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</si>
  <si>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</si>
  <si>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</si>
  <si>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</si>
  <si>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</si>
  <si>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</si>
  <si>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</si>
  <si>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</si>
  <si>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</si>
  <si>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</si>
  <si>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</si>
  <si>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</si>
  <si>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</si>
  <si>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</si>
  <si>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</si>
  <si>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</si>
  <si>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</si>
  <si>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</si>
  <si>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</si>
  <si>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</si>
  <si>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</si>
  <si>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</si>
  <si>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</si>
  <si>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</si>
  <si>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</si>
  <si>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</si>
  <si>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</si>
  <si>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</si>
  <si>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</si>
  <si>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</si>
  <si>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</si>
  <si>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</si>
  <si>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</si>
  <si>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</si>
  <si>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</si>
  <si>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</si>
  <si>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</si>
  <si>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</si>
  <si>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</si>
  <si>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</si>
  <si>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</si>
  <si>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</si>
  <si>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</si>
  <si>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</si>
  <si>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</si>
  <si>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</si>
  <si>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</si>
  <si>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</si>
  <si>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</si>
  <si>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</si>
  <si>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</si>
  <si>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</si>
  <si>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</si>
  <si>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</si>
  <si>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</si>
  <si>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</si>
  <si>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</si>
  <si>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</si>
  <si>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</si>
  <si>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</si>
  <si>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</si>
  <si>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</si>
  <si>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</si>
  <si>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</si>
  <si>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</si>
  <si>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</si>
  <si>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</si>
  <si>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</si>
  <si>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</si>
  <si>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</si>
  <si>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</si>
  <si>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</si>
  <si>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</si>
  <si>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</si>
  <si>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</si>
  <si>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</si>
  <si>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</si>
  <si>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</si>
  <si>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</si>
  <si>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</si>
  <si>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</si>
  <si>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</si>
  <si>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</si>
  <si>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</si>
  <si>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</si>
  <si>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</si>
  <si>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</si>
  <si>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</si>
  <si>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</si>
  <si>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</si>
  <si>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</si>
  <si>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</si>
  <si>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</si>
  <si>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</si>
  <si>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</si>
  <si>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</si>
  <si>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</si>
  <si>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</si>
  <si>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</si>
  <si>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</si>
  <si>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</si>
  <si>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</si>
  <si>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</si>
  <si>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</si>
  <si>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</si>
  <si>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</si>
  <si>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</si>
  <si>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</si>
  <si>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</si>
  <si>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</si>
  <si>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</si>
  <si>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</si>
  <si>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</si>
  <si>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</si>
  <si>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</si>
  <si>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</si>
  <si>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</si>
  <si>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</si>
  <si>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</si>
  <si>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</si>
  <si>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</si>
  <si>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</si>
  <si>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</si>
  <si>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</si>
  <si>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</si>
  <si>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</si>
  <si>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</si>
  <si>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</si>
  <si>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</si>
  <si>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</si>
  <si>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</si>
  <si>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</si>
  <si>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</si>
  <si>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</si>
  <si>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</si>
  <si>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</si>
  <si>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</si>
  <si>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</si>
  <si>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</si>
  <si>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</si>
  <si>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</si>
  <si>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</si>
  <si>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</si>
  <si>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</si>
  <si>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</si>
  <si>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</si>
  <si>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</si>
  <si>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</si>
  <si>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</si>
  <si>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</si>
  <si>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</si>
  <si>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</si>
  <si>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</si>
  <si>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</si>
  <si>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</si>
  <si>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</si>
  <si>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</si>
  <si>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</si>
  <si>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</si>
  <si>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</si>
  <si>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</si>
  <si>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</si>
  <si>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</si>
  <si>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</si>
  <si>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</si>
  <si>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</si>
  <si>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</si>
  <si>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</si>
  <si>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</si>
  <si>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</si>
  <si>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</si>
  <si>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</si>
  <si>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</si>
  <si>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</si>
  <si>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</si>
  <si>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</si>
  <si>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</si>
  <si>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</si>
  <si>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</si>
  <si>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</si>
  <si>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</si>
  <si>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</si>
  <si>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</si>
  <si>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</si>
  <si>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</si>
  <si>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</si>
  <si>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</si>
  <si>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</si>
  <si>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</si>
  <si>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</si>
  <si>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</si>
  <si>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</si>
  <si>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</si>
  <si>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</si>
  <si>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</si>
  <si>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</si>
  <si>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</si>
  <si>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</si>
  <si>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</si>
  <si>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</si>
  <si>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</si>
  <si>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</si>
  <si>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</si>
  <si>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</si>
  <si>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</si>
  <si>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</si>
  <si>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</si>
  <si>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</si>
  <si>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</si>
  <si>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</si>
  <si>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</si>
  <si>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</si>
  <si>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</si>
  <si>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</si>
  <si>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</si>
  <si>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</si>
  <si>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</si>
  <si>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</si>
  <si>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</si>
  <si>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</si>
  <si>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</si>
  <si>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</si>
  <si>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</si>
  <si>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</si>
  <si>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</si>
  <si>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</si>
  <si>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</si>
  <si>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</si>
  <si>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</si>
  <si>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</si>
  <si>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</si>
  <si>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</si>
  <si>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</si>
  <si>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</si>
  <si>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</si>
  <si>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</si>
  <si>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</si>
  <si>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</si>
  <si>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</si>
  <si>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</si>
  <si>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</si>
  <si>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</si>
  <si>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</si>
  <si>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</si>
  <si>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</si>
  <si>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</si>
  <si>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</si>
  <si>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</si>
  <si>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</si>
  <si>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</si>
  <si>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</si>
  <si>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</si>
  <si>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</si>
  <si>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</si>
  <si>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</si>
  <si>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</si>
  <si>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</si>
  <si>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</si>
  <si>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</si>
  <si>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</si>
  <si>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</si>
  <si>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</si>
  <si>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</si>
  <si>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</si>
  <si>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</si>
  <si>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</si>
  <si>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</si>
  <si>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</si>
  <si>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</si>
  <si>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</si>
  <si>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</si>
  <si>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</si>
  <si>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</si>
  <si>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</si>
  <si>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</si>
  <si>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</si>
  <si>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</si>
  <si>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</si>
  <si>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</si>
  <si>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</si>
  <si>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</si>
  <si>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</si>
  <si>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</si>
  <si>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</si>
  <si>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</si>
  <si>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</si>
  <si>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</si>
  <si>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</si>
  <si>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</si>
  <si>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</si>
  <si>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</si>
  <si>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</si>
  <si>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</si>
  <si>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</si>
  <si>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</si>
  <si>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</si>
  <si>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</si>
  <si>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</si>
  <si>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</si>
  <si>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</si>
  <si>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</si>
  <si>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</si>
  <si>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</si>
  <si>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</si>
  <si>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</si>
  <si>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</si>
  <si>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</si>
  <si>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</si>
  <si>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</si>
  <si>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</si>
  <si>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</si>
  <si>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</si>
  <si>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</si>
  <si>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</si>
  <si>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</si>
  <si>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</si>
  <si>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</si>
  <si>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</si>
  <si>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</si>
  <si>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</si>
  <si>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</si>
  <si>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</si>
  <si>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</si>
  <si>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</si>
  <si>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</si>
  <si>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</si>
  <si>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</si>
  <si>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</si>
  <si>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</si>
  <si>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</si>
  <si>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</si>
  <si>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</si>
  <si>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</si>
  <si>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</si>
  <si>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</si>
  <si>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</si>
  <si>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</si>
  <si>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</si>
  <si>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</si>
  <si>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</si>
  <si>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</si>
  <si>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</si>
  <si>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</si>
  <si>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</si>
  <si>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</si>
  <si>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</si>
  <si>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</si>
  <si>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</si>
  <si>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</si>
  <si>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</si>
  <si>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</si>
  <si>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</si>
  <si>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</si>
  <si>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</si>
  <si>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</si>
  <si>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</si>
  <si>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</si>
  <si>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</si>
  <si>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</si>
  <si>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</si>
  <si>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</si>
  <si>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</si>
  <si>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</si>
  <si>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</si>
  <si>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</si>
  <si>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</si>
  <si>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</si>
  <si>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</si>
  <si>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</si>
  <si>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</si>
  <si>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</si>
  <si>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</si>
  <si>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</si>
  <si>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</si>
  <si>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</si>
  <si>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</si>
  <si>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</si>
  <si>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</si>
  <si>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</si>
  <si>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</si>
  <si>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</si>
  <si>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</si>
  <si>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</si>
  <si>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</si>
  <si>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</si>
  <si>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</si>
  <si>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</si>
  <si>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</si>
  <si>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</si>
  <si>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</si>
  <si>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</si>
  <si>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</si>
  <si>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</si>
  <si>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</si>
  <si>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</si>
  <si>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</si>
  <si>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</si>
  <si>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</si>
  <si>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</si>
  <si>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</si>
  <si>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</si>
  <si>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</si>
  <si>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</si>
  <si>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</si>
  <si>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</si>
  <si>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</si>
  <si>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</si>
  <si>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</si>
  <si>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</si>
  <si>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</si>
  <si>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</si>
  <si>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</si>
  <si>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</si>
  <si>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</si>
  <si>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</si>
  <si>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</si>
  <si>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</si>
  <si>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</si>
  <si>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</si>
  <si>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</si>
  <si>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</si>
  <si>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</si>
  <si>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</si>
  <si>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</si>
  <si>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</si>
  <si>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</si>
  <si>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</si>
  <si>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</si>
  <si>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</si>
  <si>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</si>
  <si>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</si>
  <si>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</si>
  <si>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</si>
  <si>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</si>
  <si>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</si>
  <si>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</si>
  <si>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</si>
  <si>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</si>
  <si>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</si>
  <si>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</si>
  <si>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</si>
  <si>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</si>
  <si>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</si>
  <si>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</si>
  <si>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</si>
  <si>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</si>
  <si>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</si>
  <si>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</si>
  <si>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</si>
  <si>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</si>
  <si>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</si>
  <si>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</si>
  <si>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</si>
  <si>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</si>
  <si>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</si>
  <si>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</si>
  <si>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</si>
  <si>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</si>
  <si>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</si>
  <si>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</si>
  <si>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</si>
  <si>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</si>
  <si>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</si>
  <si>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</si>
  <si>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</si>
  <si>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</si>
  <si>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</si>
  <si>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</si>
  <si>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</si>
  <si>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</si>
  <si>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</si>
  <si>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</si>
  <si>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</si>
  <si>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</si>
  <si>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</si>
  <si>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</si>
  <si>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</si>
  <si>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</si>
  <si>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</si>
  <si>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</si>
  <si>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</si>
  <si>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</si>
  <si>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</si>
  <si>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</si>
  <si>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</si>
  <si>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</si>
  <si>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</si>
  <si>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</si>
  <si>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</si>
  <si>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</si>
  <si>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</si>
  <si>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</si>
  <si>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</si>
  <si>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</si>
  <si>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</si>
  <si>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</si>
  <si>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</si>
  <si>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</si>
  <si>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</si>
  <si>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</si>
  <si>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</si>
  <si>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</si>
  <si>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</si>
  <si>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</si>
  <si>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</si>
  <si>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</si>
  <si>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</si>
  <si>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</si>
  <si>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</si>
  <si>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</si>
  <si>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</si>
  <si>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</si>
  <si>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</si>
  <si>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</si>
  <si>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</si>
  <si>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</si>
  <si>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</si>
  <si>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</si>
  <si>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</si>
  <si>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</si>
  <si>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</si>
  <si>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</si>
  <si>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</si>
  <si>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</si>
  <si>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</si>
  <si>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</si>
  <si>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</si>
  <si>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</si>
  <si>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</si>
  <si>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</si>
  <si>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</si>
  <si>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</si>
  <si>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</si>
  <si>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</si>
  <si>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</si>
  <si>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</si>
  <si>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</si>
  <si>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</si>
  <si>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</si>
  <si>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</si>
  <si>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</si>
  <si>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</si>
  <si>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</si>
  <si>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</si>
  <si>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</si>
  <si>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</si>
  <si>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</si>
  <si>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</si>
  <si>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</si>
  <si>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</si>
  <si>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</si>
  <si>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</si>
  <si>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</si>
  <si>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</si>
  <si>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</si>
  <si>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</si>
  <si>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</si>
  <si>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</si>
  <si>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</si>
  <si>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</si>
  <si>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</si>
  <si>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</si>
  <si>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</si>
  <si>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</si>
  <si>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</si>
  <si>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</si>
  <si>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</si>
  <si>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</si>
  <si>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</si>
  <si>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</si>
  <si>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</si>
  <si>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</si>
  <si>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</si>
  <si>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</si>
  <si>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</si>
  <si>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</si>
  <si>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</si>
  <si>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</si>
  <si>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</si>
  <si>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</si>
  <si>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</si>
  <si>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</si>
  <si>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</si>
  <si>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</si>
  <si>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</si>
  <si>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</si>
  <si>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</si>
  <si>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</si>
  <si>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</si>
  <si>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</si>
  <si>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</si>
  <si>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</si>
  <si>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</si>
  <si>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</si>
  <si>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</si>
  <si>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</si>
  <si>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</si>
  <si>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</si>
  <si>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</si>
  <si>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</si>
  <si>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</si>
  <si>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</si>
  <si>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</si>
  <si>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</si>
  <si>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</si>
  <si>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</si>
  <si>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</si>
  <si>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</si>
  <si>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</si>
  <si>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</si>
  <si>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</si>
  <si>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</si>
  <si>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</si>
  <si>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</si>
  <si>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</si>
  <si>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</si>
  <si>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</si>
  <si>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</si>
  <si>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</si>
  <si>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</si>
  <si>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</si>
  <si>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</si>
  <si>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</si>
  <si>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</si>
  <si>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</si>
  <si>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</si>
  <si>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</si>
  <si>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</si>
  <si>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</si>
  <si>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</si>
  <si>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</si>
  <si>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</si>
  <si>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</si>
  <si>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</si>
  <si>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</si>
  <si>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</si>
  <si>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</si>
  <si>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</si>
  <si>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</si>
  <si>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</si>
  <si>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</si>
  <si>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</si>
  <si>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</si>
  <si>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</si>
  <si>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</si>
  <si>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</si>
  <si>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</si>
  <si>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</si>
  <si>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</si>
  <si>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</si>
  <si>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</si>
  <si>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</si>
  <si>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</si>
  <si>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</si>
  <si>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</si>
  <si>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</si>
  <si>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</si>
  <si>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</si>
  <si>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</si>
  <si>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</si>
  <si>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</si>
  <si>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</si>
  <si>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</si>
  <si>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</si>
  <si>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</si>
  <si>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</si>
  <si>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</si>
  <si>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</si>
  <si>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</si>
  <si>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</si>
  <si>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</si>
  <si>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</si>
  <si>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</si>
  <si>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</si>
  <si>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</si>
  <si>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</si>
  <si>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</si>
  <si>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</si>
  <si>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</si>
  <si>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</si>
  <si>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</si>
  <si>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</si>
  <si>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</si>
  <si>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</si>
  <si>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</si>
  <si>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</si>
  <si>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</si>
  <si>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</si>
  <si>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</si>
  <si>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</si>
  <si>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</si>
  <si>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</si>
  <si>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</si>
  <si>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</si>
  <si>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</si>
  <si>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</si>
  <si>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</si>
  <si>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</si>
  <si>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</si>
  <si>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</si>
  <si>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</si>
  <si>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</si>
  <si>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</si>
  <si>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</si>
  <si>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</si>
  <si>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</si>
  <si>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</si>
  <si>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</si>
  <si>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</si>
  <si>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</si>
  <si>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</si>
  <si>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</si>
  <si>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</si>
  <si>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</si>
  <si>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</si>
  <si>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</si>
  <si>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</si>
  <si>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</si>
  <si>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</si>
  <si>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</si>
  <si>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</si>
  <si>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</si>
  <si>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</si>
  <si>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</si>
  <si>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</si>
  <si>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</si>
  <si>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</si>
  <si>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</si>
  <si>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</si>
  <si>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</si>
  <si>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</si>
  <si>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</si>
  <si>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</si>
  <si>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</si>
  <si>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</si>
  <si>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</si>
  <si>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</si>
  <si>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</si>
  <si>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</si>
  <si>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</si>
  <si>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</si>
  <si>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</si>
  <si>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</si>
  <si>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</si>
  <si>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</si>
  <si>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</si>
  <si>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</si>
  <si>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</si>
  <si>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</si>
  <si>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</si>
  <si>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</si>
  <si>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</si>
  <si>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</si>
  <si>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</si>
  <si>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</si>
  <si>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</si>
  <si>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</si>
  <si>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</si>
  <si>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</si>
  <si>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</si>
  <si>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</si>
  <si>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</si>
  <si>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</si>
  <si>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</si>
  <si>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</si>
  <si>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</si>
  <si>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</si>
  <si>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</si>
  <si>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</si>
  <si>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</si>
  <si>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</si>
  <si>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</si>
  <si>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</si>
  <si>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</si>
  <si>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</si>
  <si>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</si>
  <si>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</si>
  <si>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</si>
  <si>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</si>
  <si>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</si>
  <si>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</si>
  <si>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</si>
  <si>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</si>
  <si>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</si>
  <si>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</si>
  <si>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</si>
  <si>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</si>
  <si>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</si>
  <si>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</si>
  <si>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</si>
  <si>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</si>
  <si>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</si>
  <si>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</si>
  <si>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</si>
  <si>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</si>
  <si>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</si>
  <si>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</si>
  <si>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</si>
  <si>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</si>
  <si>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</si>
  <si>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</si>
  <si>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</si>
  <si>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</si>
  <si>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</si>
  <si>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</si>
  <si>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</si>
  <si>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</si>
  <si>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</si>
  <si>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</si>
  <si>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</si>
  <si>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</si>
  <si>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</si>
  <si>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</si>
  <si>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</si>
  <si>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</si>
  <si>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</si>
  <si>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</si>
  <si>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</si>
  <si>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</si>
  <si>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</si>
  <si>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</si>
  <si>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</si>
  <si>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</si>
  <si>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</si>
  <si>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</si>
  <si>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</si>
  <si>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</si>
  <si>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</si>
  <si>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</si>
  <si>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</si>
  <si>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</si>
  <si>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</si>
  <si>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</si>
  <si>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</si>
  <si>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</si>
  <si>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</si>
  <si>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</si>
  <si>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</si>
  <si>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</si>
  <si>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</si>
  <si>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</si>
  <si>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</si>
  <si>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</si>
  <si>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</si>
  <si>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</si>
  <si>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</si>
  <si>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</si>
  <si>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</si>
  <si>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</si>
  <si>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</si>
  <si>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</si>
  <si>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</si>
  <si>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</si>
  <si>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</si>
  <si>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</si>
  <si>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</si>
  <si>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</si>
  <si>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</si>
  <si>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</si>
  <si>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</si>
  <si>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</si>
  <si>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</si>
  <si>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</si>
  <si>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</si>
  <si>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</si>
  <si>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</si>
  <si>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</si>
  <si>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</si>
  <si>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</si>
  <si>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</si>
  <si>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</si>
  <si>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</si>
  <si>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</si>
  <si>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</si>
  <si>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</si>
  <si>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</si>
  <si>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</si>
  <si>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</si>
  <si>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</si>
  <si>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</si>
  <si>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</si>
  <si>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</si>
  <si>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</si>
  <si>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</si>
  <si>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</si>
  <si>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</si>
  <si>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</si>
  <si>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</si>
  <si>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</si>
  <si>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</si>
  <si>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</si>
  <si>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</si>
  <si>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</si>
  <si>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</si>
  <si>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</si>
  <si>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</si>
  <si>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</si>
  <si>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</si>
  <si>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</si>
  <si>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</si>
  <si>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</si>
  <si>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</si>
  <si>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</si>
  <si>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</si>
  <si>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</si>
  <si>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</si>
  <si>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</si>
  <si>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</si>
  <si>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</si>
  <si>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</si>
  <si>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</si>
  <si>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</si>
  <si>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</si>
  <si>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</si>
  <si>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</si>
  <si>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</si>
  <si>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</si>
  <si>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</si>
  <si>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</si>
  <si>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</si>
  <si>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</si>
  <si>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</si>
  <si>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</si>
  <si>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</si>
  <si>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</si>
  <si>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</si>
  <si>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</si>
  <si>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</si>
  <si>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</si>
  <si>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</si>
  <si>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</si>
  <si>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</si>
  <si>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</si>
  <si>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</si>
  <si>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</si>
  <si>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</si>
  <si>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</si>
  <si>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</si>
  <si>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</si>
  <si>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</si>
  <si>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</si>
  <si>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</si>
  <si>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</si>
  <si>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</si>
  <si>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</si>
  <si>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</si>
  <si>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</si>
  <si>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</si>
  <si>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</si>
  <si>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</si>
  <si>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</si>
  <si>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</si>
  <si>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</si>
  <si>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</si>
  <si>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</si>
  <si>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</si>
  <si>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</si>
  <si>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</si>
  <si>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</si>
  <si>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</si>
  <si>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</si>
  <si>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</si>
  <si>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</si>
  <si>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</si>
  <si>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</si>
  <si>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</si>
  <si>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</si>
  <si>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</si>
  <si>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</si>
  <si>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</si>
  <si>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</si>
  <si>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</si>
  <si>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</si>
  <si>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</si>
  <si>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</si>
  <si>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</si>
  <si>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</si>
  <si>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</si>
  <si>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</si>
  <si>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</si>
  <si>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</si>
  <si>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</si>
  <si>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</si>
  <si>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</si>
  <si>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</si>
  <si>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</si>
  <si>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</si>
  <si>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</si>
  <si>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</si>
  <si>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</si>
  <si>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</si>
  <si>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</si>
  <si>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</si>
  <si>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</si>
  <si>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</si>
  <si>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</si>
  <si>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</si>
  <si>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</si>
  <si>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</si>
  <si>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</si>
  <si>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</si>
  <si>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</si>
  <si>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</si>
  <si>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</si>
  <si>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</si>
  <si>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</si>
  <si>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</si>
  <si>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</si>
  <si>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</si>
  <si>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</si>
  <si>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</si>
  <si>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</si>
  <si>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</si>
  <si>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</si>
  <si>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</si>
  <si>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</si>
  <si>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</si>
  <si>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</si>
  <si>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</si>
  <si>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</si>
  <si>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</si>
  <si>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</si>
  <si>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</si>
  <si>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</si>
  <si>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</si>
  <si>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</si>
  <si>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</si>
  <si>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</si>
  <si>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</si>
  <si>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</si>
  <si>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</si>
  <si>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</si>
  <si>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</si>
  <si>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</si>
  <si>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</si>
  <si>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</si>
  <si>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</si>
  <si>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</si>
  <si>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</si>
  <si>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</si>
  <si>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</si>
  <si>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</si>
  <si>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</si>
  <si>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</si>
  <si>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</si>
  <si>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</si>
  <si>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</si>
  <si>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</si>
  <si>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</si>
  <si>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</si>
  <si>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</si>
  <si>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</si>
  <si>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</si>
  <si>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</si>
  <si>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</si>
  <si>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</si>
  <si>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</si>
  <si>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</si>
  <si>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</si>
  <si>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</si>
  <si>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</si>
  <si>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</si>
  <si>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</si>
  <si>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</si>
  <si>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</si>
  <si>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</si>
  <si>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</si>
  <si>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</si>
  <si>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</si>
  <si>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</si>
  <si>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</si>
  <si>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</si>
  <si>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</si>
  <si>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</si>
  <si>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</si>
  <si>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</si>
  <si>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</si>
  <si>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</si>
  <si>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</si>
  <si>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</si>
  <si>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</si>
  <si>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</si>
  <si>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</si>
  <si>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</si>
  <si>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</si>
  <si>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</si>
  <si>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</si>
  <si>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</si>
  <si>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</si>
  <si>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</si>
  <si>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</si>
  <si>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</si>
  <si>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</si>
  <si>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</si>
  <si>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</si>
  <si>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</si>
  <si>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</si>
  <si>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</si>
  <si>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</si>
  <si>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</si>
  <si>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</si>
  <si>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</si>
  <si>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</si>
  <si>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</si>
  <si>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</si>
  <si>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</si>
  <si>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</si>
  <si>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</si>
  <si>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</si>
  <si>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</si>
  <si>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</si>
  <si>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</si>
  <si>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</si>
  <si>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</si>
  <si>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</si>
  <si>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</si>
  <si>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</si>
  <si>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</si>
  <si>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</si>
  <si>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</si>
  <si>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</si>
  <si>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</si>
  <si>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</si>
  <si>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</si>
  <si>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</si>
  <si>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</si>
  <si>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</si>
  <si>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</si>
  <si>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</si>
  <si>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</si>
  <si>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</si>
  <si>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</si>
  <si>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</si>
  <si>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</si>
  <si>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</si>
  <si>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</si>
  <si>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</si>
  <si>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</si>
  <si>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</si>
  <si>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</si>
  <si>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</si>
  <si>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</si>
  <si>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</si>
  <si>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</si>
  <si>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</si>
  <si>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</si>
  <si>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</si>
  <si>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</si>
  <si>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</si>
  <si>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</si>
  <si>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</si>
  <si>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</si>
  <si>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</si>
  <si>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</si>
  <si>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</si>
  <si>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</si>
  <si>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</si>
  <si>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</si>
  <si>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</si>
  <si>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</si>
  <si>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</si>
  <si>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</si>
  <si>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</si>
  <si>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</si>
  <si>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</si>
  <si>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</si>
  <si>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</si>
  <si>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</si>
  <si>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</si>
  <si>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</si>
  <si>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</si>
  <si>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</si>
  <si>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</si>
  <si>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</si>
  <si>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</si>
  <si>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</si>
  <si>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</si>
  <si>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</si>
  <si>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</si>
  <si>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</si>
  <si>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</si>
  <si>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</si>
  <si>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</si>
  <si>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</si>
  <si>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</si>
  <si>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</si>
  <si>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</si>
  <si>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</si>
  <si>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</si>
  <si>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</si>
  <si>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</si>
  <si>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</si>
  <si>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</si>
  <si>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</si>
  <si>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</si>
  <si>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</si>
  <si>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</si>
  <si>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</si>
  <si>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</si>
  <si>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</si>
  <si>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</si>
  <si>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</si>
  <si>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</si>
  <si>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</si>
  <si>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</si>
  <si>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</si>
  <si>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</si>
  <si>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</si>
  <si>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</si>
  <si>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</si>
  <si>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</si>
  <si>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</si>
  <si>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</si>
  <si>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</si>
  <si>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</si>
  <si>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</si>
  <si>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</si>
  <si>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</si>
  <si>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</si>
  <si>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</si>
  <si>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</si>
  <si>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</si>
  <si>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</si>
  <si>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</si>
  <si>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</si>
  <si>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</si>
  <si>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</si>
  <si>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</si>
  <si>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</si>
  <si>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</si>
  <si>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</si>
  <si>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</si>
  <si>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</si>
  <si>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</si>
  <si>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</si>
  <si>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</si>
  <si>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</si>
  <si>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</si>
  <si>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</si>
  <si>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</si>
  <si>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</si>
  <si>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</si>
  <si>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</si>
  <si>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</si>
  <si>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</si>
  <si>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</si>
  <si>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</si>
  <si>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</si>
  <si>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</si>
  <si>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</si>
  <si>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</si>
  <si>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</si>
  <si>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</si>
  <si>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</si>
  <si>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</si>
  <si>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</si>
  <si>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</si>
  <si>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</si>
  <si>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</si>
  <si>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</si>
  <si>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</si>
  <si>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</si>
  <si>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</si>
  <si>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</si>
  <si>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</si>
  <si>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</si>
  <si>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</si>
  <si>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</si>
  <si>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</si>
  <si>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</si>
  <si>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</si>
  <si>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</si>
  <si>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</si>
  <si>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</si>
  <si>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</si>
  <si>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</si>
  <si>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</si>
  <si>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</si>
  <si>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</si>
  <si>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</si>
  <si>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</si>
  <si>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</si>
  <si>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</si>
  <si>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</si>
  <si>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</si>
  <si>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</si>
  <si>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</si>
  <si>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</si>
  <si>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</si>
  <si>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</si>
  <si>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</si>
  <si>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</si>
  <si>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</si>
  <si>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</si>
  <si>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</si>
  <si>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</si>
  <si>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</si>
  <si>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</si>
  <si>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</si>
  <si>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</si>
  <si>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</si>
  <si>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</si>
  <si>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</si>
  <si>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</si>
  <si>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</si>
  <si>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</si>
  <si>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</si>
  <si>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</si>
  <si>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</si>
  <si>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</si>
  <si>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</si>
  <si>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</si>
  <si>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</si>
  <si>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</si>
  <si>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</si>
  <si>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</si>
  <si>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</si>
  <si>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</si>
  <si>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</si>
  <si>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</si>
  <si>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</si>
  <si>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</si>
  <si>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</si>
  <si>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</si>
  <si>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</si>
  <si>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</si>
  <si>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</si>
  <si>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</si>
  <si>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</si>
  <si>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</si>
  <si>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</si>
  <si>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</si>
  <si>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</si>
  <si>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</si>
  <si>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</si>
  <si>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</si>
  <si>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</si>
  <si>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</si>
  <si>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</si>
  <si>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</si>
  <si>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</si>
  <si>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</si>
  <si>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</si>
  <si>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</si>
  <si>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</si>
  <si>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</si>
  <si>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</si>
  <si>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</si>
  <si>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</si>
  <si>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</si>
  <si>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</si>
  <si>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</si>
  <si>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</si>
  <si>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</si>
  <si>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</si>
  <si>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</si>
  <si>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</si>
  <si>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</si>
  <si>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</si>
  <si>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</si>
  <si>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</si>
  <si>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</si>
  <si>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</si>
  <si>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</si>
  <si>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</si>
  <si>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</si>
  <si>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</si>
  <si>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</si>
  <si>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</si>
  <si>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</si>
  <si>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</si>
  <si>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</si>
  <si>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</si>
  <si>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</si>
  <si>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</si>
  <si>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</si>
  <si>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</si>
  <si>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</si>
  <si>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</si>
  <si>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</si>
  <si>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</si>
  <si>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</si>
  <si>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</si>
  <si>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</si>
  <si>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</si>
  <si>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</si>
  <si>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</si>
  <si>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</si>
  <si>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</si>
  <si>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</si>
  <si>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</si>
  <si>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</si>
  <si>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</si>
  <si>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</si>
  <si>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</si>
  <si>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</si>
  <si>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</si>
  <si>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</si>
  <si>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</si>
  <si>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</si>
  <si>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</si>
  <si>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</si>
  <si>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</si>
  <si>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</si>
  <si>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</si>
  <si>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</si>
  <si>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</si>
  <si>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</si>
  <si>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</si>
  <si>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</si>
  <si>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</si>
  <si>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</si>
  <si>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</si>
  <si>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</si>
  <si>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</si>
  <si>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</si>
  <si>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</si>
  <si>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</si>
  <si>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</si>
  <si>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</si>
  <si>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</si>
  <si>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</si>
  <si>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</si>
  <si>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</si>
  <si>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</si>
  <si>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</si>
  <si>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</si>
  <si>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</si>
  <si>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</si>
  <si>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</si>
  <si>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</si>
  <si>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</si>
  <si>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</si>
  <si>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</si>
  <si>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</si>
  <si>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</si>
  <si>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</si>
  <si>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</si>
  <si>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</si>
  <si>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</si>
  <si>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</si>
  <si>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</si>
  <si>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</si>
  <si>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</si>
  <si>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</si>
  <si>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</si>
  <si>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</si>
  <si>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</si>
  <si>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</si>
  <si>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</si>
  <si>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</si>
  <si>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</si>
  <si>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</si>
  <si>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</si>
  <si>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</si>
  <si>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</si>
  <si>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</si>
  <si>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</si>
  <si>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</si>
  <si>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</si>
  <si>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</si>
  <si>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</si>
  <si>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</si>
  <si>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</si>
  <si>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</si>
  <si>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</si>
  <si>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</si>
  <si>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</si>
  <si>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</si>
  <si>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</si>
  <si>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</si>
  <si>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</si>
  <si>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</si>
  <si>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</si>
  <si>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</si>
  <si>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</si>
  <si>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</si>
  <si>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</si>
  <si>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</si>
  <si>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</si>
  <si>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</si>
  <si>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</si>
  <si>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</si>
  <si>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</si>
  <si>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</si>
  <si>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</si>
  <si>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</si>
  <si>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</si>
  <si>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</si>
  <si>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</si>
  <si>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</si>
  <si>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</si>
  <si>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</si>
  <si>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</si>
  <si>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</si>
  <si>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</si>
  <si>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</si>
  <si>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</si>
  <si>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</si>
  <si>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</si>
  <si>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</si>
  <si>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</si>
  <si>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</si>
  <si>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</si>
  <si>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</si>
  <si>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</si>
  <si>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</si>
  <si>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</si>
  <si>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</si>
  <si>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</si>
  <si>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</si>
  <si>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</si>
  <si>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</si>
  <si>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</si>
  <si>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</si>
  <si>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</si>
  <si>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</si>
  <si>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</si>
  <si>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</si>
  <si>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</si>
  <si>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</si>
  <si>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</si>
  <si>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</si>
  <si>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</si>
  <si>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</si>
  <si>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</si>
  <si>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</si>
  <si>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</si>
  <si>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</si>
  <si>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</si>
  <si>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</si>
  <si>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</si>
  <si>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</si>
  <si>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</si>
  <si>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</si>
  <si>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</si>
  <si>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</si>
  <si>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</si>
  <si>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</si>
  <si>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</si>
  <si>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</si>
  <si>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</si>
  <si>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</si>
  <si>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</si>
  <si>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</si>
  <si>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</si>
  <si>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</si>
  <si>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</si>
  <si>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</si>
  <si>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</si>
  <si>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</si>
  <si>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</si>
  <si>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</si>
  <si>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</si>
  <si>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</si>
  <si>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</si>
  <si>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</si>
  <si>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</si>
  <si>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</si>
  <si>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</si>
  <si>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</si>
  <si>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</si>
  <si>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</si>
  <si>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</si>
  <si>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</si>
  <si>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</si>
  <si>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</si>
  <si>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</si>
  <si>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</si>
  <si>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</si>
  <si>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</si>
  <si>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</si>
  <si>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</si>
  <si>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</si>
  <si>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</si>
  <si>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</si>
  <si>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</si>
  <si>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</si>
  <si>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</si>
  <si>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</si>
  <si>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</si>
  <si>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</si>
  <si>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</si>
  <si>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</si>
  <si>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</si>
  <si>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</si>
  <si>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</si>
  <si>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</si>
  <si>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</si>
  <si>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</si>
  <si>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</si>
  <si>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</si>
  <si>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</si>
  <si>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</si>
  <si>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</si>
  <si>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</si>
  <si>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</si>
  <si>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</si>
  <si>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</si>
  <si>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</si>
  <si>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</si>
  <si>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</si>
  <si>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</si>
  <si>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</si>
  <si>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</si>
  <si>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</si>
  <si>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</si>
  <si>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</si>
  <si>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</si>
  <si>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</si>
  <si>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</si>
  <si>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</si>
  <si>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</si>
  <si>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</si>
  <si>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</si>
  <si>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</si>
  <si>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</si>
  <si>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</si>
  <si>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</si>
  <si>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</si>
  <si>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</si>
  <si>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</si>
  <si>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</si>
  <si>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</si>
  <si>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</si>
  <si>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</si>
  <si>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</si>
  <si>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</si>
  <si>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</si>
  <si>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</si>
  <si>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</si>
  <si>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</si>
  <si>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</si>
  <si>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</si>
  <si>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</si>
  <si>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</si>
  <si>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</si>
  <si>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</si>
  <si>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</si>
  <si>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</si>
  <si>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</si>
  <si>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</si>
  <si>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</si>
  <si>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</si>
  <si>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</si>
  <si>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</si>
  <si>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</si>
  <si>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</si>
  <si>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</si>
  <si>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</si>
  <si>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</si>
  <si>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</si>
  <si>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</si>
  <si>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</si>
  <si>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</si>
  <si>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</si>
  <si>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</si>
  <si>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</si>
  <si>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</si>
  <si>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</si>
  <si>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</si>
  <si>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</si>
  <si>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</si>
  <si>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</si>
  <si>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</si>
  <si>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</si>
  <si>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</si>
  <si>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</si>
  <si>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</si>
  <si>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</si>
  <si>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</si>
  <si>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</si>
  <si>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</si>
  <si>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</si>
  <si>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</si>
  <si>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</si>
  <si>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</si>
  <si>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</si>
  <si>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</si>
  <si>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</si>
  <si>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</si>
  <si>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</si>
  <si>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</si>
  <si>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</si>
  <si>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</si>
  <si>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</si>
  <si>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</si>
  <si>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</si>
  <si>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</si>
  <si>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</si>
  <si>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</si>
  <si>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</si>
  <si>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</si>
  <si>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</si>
  <si>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</si>
  <si>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</si>
  <si>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</si>
  <si>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</si>
  <si>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</si>
  <si>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</si>
  <si>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</si>
  <si>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</si>
  <si>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</si>
  <si>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</si>
  <si>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</si>
  <si>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</si>
  <si>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</si>
  <si>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</si>
  <si>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</si>
  <si>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</si>
  <si>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</si>
  <si>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</si>
  <si>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</si>
  <si>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</si>
  <si>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</si>
  <si>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</si>
  <si>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</si>
  <si>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</si>
  <si>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</si>
  <si>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</si>
  <si>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</si>
  <si>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</si>
  <si>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</si>
  <si>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</si>
  <si>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</si>
  <si>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</si>
  <si>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</si>
  <si>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</si>
  <si>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</si>
  <si>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</si>
  <si>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</si>
  <si>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</si>
  <si>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</si>
  <si>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</si>
  <si>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</si>
  <si>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</si>
  <si>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</si>
  <si>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</si>
  <si>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</si>
  <si>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</si>
  <si>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</si>
  <si>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</si>
  <si>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</si>
  <si>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</si>
  <si>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</si>
  <si>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</si>
  <si>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</si>
  <si>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</si>
  <si>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</si>
  <si>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</si>
  <si>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</si>
  <si>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</si>
  <si>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</si>
  <si>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</si>
  <si>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</si>
  <si>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</si>
  <si>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</si>
  <si>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</si>
  <si>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</si>
  <si>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</si>
  <si>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</si>
  <si>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</si>
  <si>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</si>
  <si>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</si>
  <si>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</si>
  <si>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</si>
  <si>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</si>
  <si>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</si>
  <si>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</si>
  <si>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</si>
  <si>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</si>
  <si>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</si>
  <si>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</si>
  <si>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</si>
  <si>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</si>
  <si>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</si>
  <si>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</si>
  <si>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</si>
  <si>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</si>
  <si>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</si>
  <si>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</si>
  <si>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</si>
  <si>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</si>
  <si>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</si>
  <si>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</si>
  <si>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</si>
  <si>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</si>
  <si>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</si>
  <si>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</si>
  <si>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</si>
  <si>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</si>
  <si>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</si>
  <si>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</si>
  <si>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</si>
  <si>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</si>
  <si>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</si>
  <si>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</si>
  <si>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</si>
  <si>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</si>
  <si>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</si>
  <si>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</si>
  <si>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</si>
  <si>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</si>
  <si>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</si>
  <si>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</si>
  <si>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</si>
  <si>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</si>
  <si>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</si>
  <si>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</si>
  <si>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</si>
  <si>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</si>
  <si>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</si>
  <si>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</si>
  <si>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</si>
  <si>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</si>
  <si>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</si>
  <si>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</si>
  <si>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</si>
  <si>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</si>
  <si>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</si>
  <si>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</si>
  <si>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</si>
  <si>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</si>
  <si>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</si>
  <si>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</si>
  <si>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</si>
  <si>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</si>
  <si>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</si>
  <si>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</si>
  <si>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</si>
  <si>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</si>
  <si>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</si>
  <si>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</si>
  <si>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</si>
  <si>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</si>
  <si>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</si>
  <si>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</si>
  <si>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</si>
  <si>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</si>
  <si>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</si>
  <si>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</si>
  <si>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</si>
  <si>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</si>
  <si>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</si>
  <si>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</si>
  <si>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</si>
  <si>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</si>
  <si>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</si>
  <si>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</si>
  <si>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</si>
  <si>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</si>
  <si>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</si>
  <si>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</si>
  <si>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</si>
  <si>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</si>
  <si>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</si>
  <si>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</si>
  <si>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</si>
  <si>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</si>
  <si>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</si>
  <si>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</si>
  <si>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</si>
  <si>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</si>
  <si>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</si>
  <si>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</si>
  <si>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</si>
  <si>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</si>
  <si>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</si>
  <si>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</si>
  <si>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</si>
  <si>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</si>
  <si>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</si>
  <si>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</si>
  <si>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</si>
  <si>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</si>
  <si>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</si>
  <si>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</si>
  <si>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</si>
  <si>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</si>
  <si>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</si>
  <si>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</si>
  <si>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</si>
  <si>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</si>
  <si>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</si>
  <si>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</si>
  <si>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</si>
  <si>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</si>
  <si>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</si>
  <si>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</si>
  <si>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</si>
  <si>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</si>
  <si>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</si>
  <si>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</si>
  <si>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</si>
  <si>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</si>
  <si>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</si>
  <si>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</si>
  <si>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</si>
  <si>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</si>
  <si>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</si>
  <si>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</si>
  <si>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</si>
  <si>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</si>
  <si>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</si>
  <si>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</si>
  <si>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</si>
  <si>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</si>
  <si>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</si>
  <si>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</si>
  <si>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</si>
  <si>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</si>
  <si>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</si>
  <si>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</si>
  <si>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</si>
  <si>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</si>
  <si>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</si>
  <si>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</si>
  <si>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</si>
  <si>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</si>
  <si>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</si>
  <si>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</si>
  <si>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</si>
  <si>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</si>
  <si>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</si>
  <si>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</si>
  <si>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</si>
  <si>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</si>
  <si>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</si>
  <si>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</si>
  <si>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</si>
  <si>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</si>
  <si>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</si>
  <si>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</si>
  <si>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</si>
  <si>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</si>
  <si>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</si>
  <si>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</si>
  <si>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</si>
  <si>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</si>
  <si>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</si>
  <si>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</si>
  <si>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</si>
  <si>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</si>
  <si>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</si>
  <si>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</si>
  <si>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</si>
  <si>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</si>
  <si>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</si>
  <si>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</si>
  <si>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</si>
  <si>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</si>
  <si>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</si>
  <si>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</si>
  <si>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</si>
  <si>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</si>
  <si>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</si>
  <si>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</si>
  <si>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</si>
  <si>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</si>
  <si>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</si>
  <si>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</si>
  <si>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</si>
  <si>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</si>
  <si>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</si>
  <si>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</si>
  <si>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</si>
  <si>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</si>
  <si>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</si>
  <si>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</si>
  <si>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</si>
  <si>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</si>
  <si>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</si>
  <si>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</si>
  <si>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</si>
  <si>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</si>
  <si>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</si>
  <si>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</si>
  <si>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</si>
  <si>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</si>
  <si>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</si>
  <si>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</si>
  <si>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</si>
  <si>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</si>
  <si>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</si>
  <si>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</si>
  <si>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</si>
  <si>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</si>
  <si>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</si>
  <si>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</si>
  <si>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</si>
  <si>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</si>
  <si>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</si>
  <si>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</si>
  <si>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</si>
  <si>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</si>
  <si>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</si>
  <si>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</si>
  <si>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</si>
  <si>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</si>
  <si>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</si>
  <si>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</si>
  <si>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</si>
  <si>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</si>
  <si>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</si>
  <si>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</si>
  <si>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</si>
  <si>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</si>
  <si>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</si>
  <si>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</si>
  <si>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</si>
  <si>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</si>
  <si>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</si>
  <si>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</si>
  <si>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</si>
  <si>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</si>
  <si>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</si>
  <si>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</si>
  <si>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</si>
  <si>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</si>
  <si>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</si>
  <si>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</si>
  <si>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</si>
  <si>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</si>
  <si>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</si>
  <si>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</si>
  <si>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</si>
  <si>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</si>
  <si>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</si>
  <si>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</si>
  <si>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</si>
  <si>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</si>
  <si>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</si>
  <si>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</si>
  <si>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</si>
  <si>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</si>
  <si>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</si>
  <si>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</si>
  <si>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</si>
  <si>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</si>
  <si>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</si>
  <si>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</si>
  <si>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</si>
  <si>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</si>
  <si>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</si>
  <si>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</si>
  <si>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</si>
  <si>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</si>
  <si>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</si>
  <si>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</si>
  <si>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</si>
  <si>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</si>
  <si>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</si>
  <si>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</si>
  <si>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</si>
  <si>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</si>
  <si>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</si>
  <si>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</si>
  <si>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</si>
  <si>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</si>
  <si>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</si>
  <si>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</si>
  <si>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</si>
  <si>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</si>
  <si>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</si>
  <si>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</si>
  <si>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</si>
  <si>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</si>
  <si>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</si>
  <si>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</si>
  <si>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</si>
  <si>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</si>
  <si>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</si>
  <si>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</si>
  <si>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</si>
  <si>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</si>
  <si>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</si>
  <si>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</si>
  <si>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</si>
  <si>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</si>
  <si>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</si>
  <si>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</si>
  <si>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</si>
  <si>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</si>
  <si>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</si>
  <si>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</si>
  <si>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</si>
  <si>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</si>
  <si>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</si>
  <si>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</si>
  <si>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</si>
  <si>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</si>
  <si>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</si>
  <si>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</si>
  <si>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</si>
  <si>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</si>
  <si>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</si>
  <si>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</si>
  <si>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</si>
  <si>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</si>
  <si>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</si>
  <si>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</si>
  <si>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</si>
  <si>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</si>
  <si>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</si>
  <si>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</si>
  <si>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</si>
  <si>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</si>
  <si>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</si>
  <si>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</si>
  <si>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</si>
  <si>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</si>
  <si>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</si>
  <si>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</si>
  <si>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</si>
  <si>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</si>
  <si>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</si>
  <si>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</si>
  <si>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</si>
  <si>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</si>
  <si>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</si>
  <si>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</si>
  <si>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</si>
  <si>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</si>
  <si>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</si>
  <si>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</si>
  <si>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</si>
  <si>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</si>
  <si>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</si>
  <si>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</si>
  <si>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</si>
  <si>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</si>
  <si>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</si>
  <si>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</si>
  <si>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</si>
  <si>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</si>
  <si>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</si>
  <si>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</si>
  <si>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</si>
  <si>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</si>
  <si>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</si>
  <si>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</si>
  <si>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</si>
  <si>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</si>
  <si>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</si>
  <si>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</si>
  <si>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</si>
  <si>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</si>
  <si>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</si>
  <si>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</si>
  <si>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</si>
  <si>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</si>
  <si>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</si>
  <si>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</si>
  <si>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</si>
  <si>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</si>
  <si>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</si>
  <si>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</si>
  <si>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</si>
  <si>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</si>
  <si>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</si>
  <si>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</si>
  <si>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</si>
  <si>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</si>
  <si>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</si>
  <si>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</si>
  <si>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</si>
  <si>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</si>
  <si>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</si>
  <si>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</si>
  <si>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</si>
  <si>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</si>
  <si>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</si>
  <si>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</si>
  <si>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</si>
  <si>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</si>
  <si>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</si>
  <si>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</si>
  <si>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</si>
  <si>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</si>
  <si>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</si>
  <si>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</si>
  <si>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</si>
  <si>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</si>
  <si>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</si>
  <si>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</si>
  <si>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</si>
  <si>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</si>
  <si>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</si>
  <si>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</si>
  <si>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</si>
  <si>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</si>
  <si>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</si>
  <si>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</si>
  <si>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</si>
  <si>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</si>
  <si>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</si>
  <si>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</si>
  <si>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</si>
  <si>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</si>
  <si>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</si>
  <si>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</si>
  <si>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</si>
  <si>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</si>
  <si>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</si>
  <si>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</si>
  <si>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</si>
  <si>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</si>
  <si>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</si>
  <si>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</si>
  <si>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</si>
  <si>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</si>
  <si>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</si>
  <si>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</si>
  <si>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</si>
  <si>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</si>
  <si>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</si>
  <si>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</si>
  <si>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</si>
  <si>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</si>
  <si>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</si>
  <si>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</si>
  <si>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</si>
  <si>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</si>
  <si>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</si>
  <si>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</si>
  <si>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</si>
  <si>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</si>
  <si>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</si>
  <si>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</si>
  <si>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</si>
  <si>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</si>
  <si>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</si>
  <si>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</si>
  <si>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</si>
  <si>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</si>
  <si>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</si>
  <si>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</si>
  <si>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</si>
  <si>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</si>
  <si>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</si>
  <si>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</si>
  <si>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</si>
  <si>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</si>
  <si>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</si>
  <si>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</si>
  <si>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</si>
  <si>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</si>
  <si>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</si>
  <si>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</si>
  <si>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</si>
  <si>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</si>
  <si>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</si>
  <si>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</si>
  <si>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</si>
  <si>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</si>
  <si>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</si>
  <si>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</si>
  <si>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</si>
  <si>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</si>
  <si>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</si>
  <si>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</si>
  <si>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</si>
  <si>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</si>
  <si>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</si>
  <si>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</si>
  <si>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</si>
  <si>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</si>
  <si>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</si>
  <si>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</si>
  <si>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</si>
  <si>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</si>
  <si>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</si>
  <si>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</si>
  <si>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</si>
  <si>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</si>
  <si>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</si>
  <si>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</si>
  <si>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</si>
  <si>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</si>
  <si>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</si>
  <si>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</si>
  <si>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</si>
  <si>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</si>
  <si>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</si>
  <si>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</si>
  <si>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</si>
  <si>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</si>
  <si>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</si>
  <si>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</si>
  <si>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</si>
  <si>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</si>
  <si>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</si>
  <si>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</si>
  <si>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</si>
  <si>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</si>
  <si>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</si>
  <si>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</si>
  <si>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</si>
  <si>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</si>
  <si>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</si>
  <si>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</si>
  <si>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</si>
  <si>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</si>
  <si>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</si>
  <si>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</si>
  <si>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</si>
  <si>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</si>
  <si>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</si>
  <si>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</si>
  <si>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</si>
  <si>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</si>
  <si>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</si>
  <si>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</si>
  <si>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</si>
  <si>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</si>
  <si>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</si>
  <si>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</si>
  <si>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</si>
  <si>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</si>
  <si>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</si>
  <si>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</si>
  <si>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</si>
  <si>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</si>
  <si>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</si>
  <si>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</si>
  <si>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</si>
  <si>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</si>
  <si>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</si>
  <si>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</si>
  <si>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</si>
  <si>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</si>
  <si>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</si>
  <si>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</si>
  <si>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</si>
  <si>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</si>
  <si>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</si>
  <si>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</si>
  <si>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</si>
  <si>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</si>
  <si>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</si>
  <si>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</si>
  <si>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</si>
  <si>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</si>
  <si>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</si>
  <si>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</si>
  <si>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</si>
  <si>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</si>
  <si>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</si>
  <si>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</si>
  <si>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</si>
  <si>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</si>
  <si>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</si>
  <si>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</si>
  <si>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</si>
  <si>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</si>
  <si>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</si>
  <si>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</si>
  <si>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</si>
  <si>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</si>
  <si>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</si>
  <si>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</si>
  <si>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</si>
  <si>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</si>
  <si>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</si>
  <si>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</si>
  <si>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</si>
  <si>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</si>
  <si>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</si>
  <si>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</si>
  <si>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</si>
  <si>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</si>
  <si>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</si>
  <si>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</si>
  <si>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</si>
  <si>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</si>
  <si>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</si>
  <si>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</si>
  <si>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</si>
  <si>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</si>
  <si>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</si>
  <si>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</si>
  <si>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</si>
  <si>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</si>
  <si>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</si>
  <si>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</si>
  <si>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</si>
  <si>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</si>
  <si>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</si>
  <si>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</si>
  <si>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</si>
  <si>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</si>
  <si>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</si>
  <si>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</si>
  <si>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</si>
  <si>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</si>
  <si>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</si>
  <si>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</si>
  <si>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</si>
  <si>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</si>
  <si>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</si>
  <si>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</si>
  <si>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</si>
  <si>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</si>
  <si>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</si>
  <si>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</si>
  <si>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</si>
  <si>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</si>
  <si>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</si>
  <si>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</si>
  <si>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</si>
  <si>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</si>
  <si>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</si>
  <si>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</si>
  <si>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</si>
  <si>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</si>
  <si>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</si>
  <si>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</si>
  <si>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</si>
  <si>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</si>
  <si>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</si>
  <si>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</si>
  <si>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</si>
  <si>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</si>
  <si>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</si>
  <si>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</si>
  <si>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</si>
  <si>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</si>
  <si>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</si>
  <si>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</si>
  <si>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</si>
  <si>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</si>
  <si>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</si>
  <si>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</si>
  <si>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</si>
  <si>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</si>
  <si>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</si>
  <si>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</si>
  <si>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</si>
  <si>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</si>
  <si>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</si>
  <si>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</si>
  <si>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</si>
  <si>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</si>
  <si>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</si>
  <si>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</si>
  <si>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</si>
  <si>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</si>
  <si>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</si>
  <si>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</si>
  <si>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</si>
  <si>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</si>
  <si>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</si>
  <si>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</si>
  <si>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</si>
  <si>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</si>
  <si>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</si>
  <si>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</si>
  <si>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</si>
  <si>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</si>
  <si>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</si>
  <si>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</si>
  <si>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</si>
  <si>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</si>
  <si>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</si>
  <si>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</si>
  <si>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</si>
  <si>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</si>
  <si>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</si>
  <si>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</si>
  <si>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</si>
  <si>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</si>
  <si>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</si>
  <si>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</si>
  <si>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</si>
  <si>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</si>
  <si>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</si>
  <si>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</si>
  <si>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</si>
  <si>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</si>
  <si>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</si>
  <si>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</si>
  <si>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</si>
  <si>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</si>
  <si>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</si>
  <si>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</si>
  <si>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</si>
  <si>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</si>
  <si>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</si>
  <si>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</si>
  <si>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</si>
  <si>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</si>
  <si>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</si>
  <si>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</si>
  <si>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</si>
  <si>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</si>
  <si>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</si>
  <si>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</si>
  <si>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</si>
  <si>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</si>
  <si>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</si>
  <si>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</si>
  <si>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</si>
  <si>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</si>
  <si>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</si>
  <si>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</si>
  <si>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</si>
  <si>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</si>
  <si>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</si>
  <si>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</si>
  <si>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</si>
  <si>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</si>
  <si>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</si>
  <si>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</si>
  <si>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</si>
  <si>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</si>
  <si>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</si>
  <si>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</si>
  <si>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</si>
  <si>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</si>
  <si>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</si>
  <si>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</si>
  <si>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</si>
  <si>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</si>
  <si>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</si>
  <si>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</si>
  <si>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</si>
  <si>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</si>
  <si>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</si>
  <si>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</si>
  <si>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</si>
  <si>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</si>
  <si>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</si>
  <si>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</si>
  <si>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</si>
  <si>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</si>
  <si>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</si>
  <si>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</si>
  <si>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</si>
  <si>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</si>
  <si>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</si>
  <si>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</si>
  <si>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</si>
  <si>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</si>
  <si>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</si>
  <si>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</si>
  <si>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</si>
  <si>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</si>
  <si>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</si>
  <si>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</si>
  <si>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</si>
  <si>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</si>
  <si>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</si>
  <si>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</si>
  <si>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</si>
  <si>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</si>
  <si>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</si>
  <si>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</si>
  <si>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</si>
  <si>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</si>
  <si>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</si>
  <si>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</si>
  <si>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</si>
  <si>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</si>
  <si>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</si>
  <si>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</si>
  <si>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</si>
  <si>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</si>
  <si>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</si>
  <si>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</si>
  <si>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</si>
  <si>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</si>
  <si>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</si>
  <si>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</si>
  <si>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</si>
  <si>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</si>
  <si>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</si>
  <si>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</si>
  <si>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</si>
  <si>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</si>
  <si>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</si>
  <si>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</si>
  <si>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</si>
  <si>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</si>
  <si>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</si>
  <si>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</si>
  <si>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</si>
  <si>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</si>
  <si>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</si>
  <si>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</si>
  <si>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</si>
  <si>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</si>
  <si>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</si>
  <si>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</si>
  <si>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</si>
  <si>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</si>
  <si>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</si>
  <si>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</si>
  <si>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</si>
  <si>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</si>
  <si>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</si>
  <si>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</si>
  <si>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</si>
  <si>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</si>
  <si>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</si>
  <si>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</si>
  <si>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</si>
  <si>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</si>
  <si>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</si>
  <si>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</si>
  <si>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</si>
  <si>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</si>
  <si>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</si>
  <si>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</si>
  <si>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</si>
  <si>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</si>
  <si>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</si>
  <si>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</si>
  <si>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</si>
  <si>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</si>
  <si>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</si>
  <si>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</si>
  <si>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</si>
  <si>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</si>
  <si>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</si>
  <si>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</si>
  <si>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</si>
  <si>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</si>
  <si>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</si>
  <si>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</si>
  <si>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</si>
  <si>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</si>
  <si>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</si>
  <si>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</si>
  <si>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</si>
  <si>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</si>
  <si>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</si>
  <si>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</si>
  <si>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</si>
  <si>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</si>
  <si>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</si>
  <si>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</si>
  <si>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</si>
  <si>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</si>
  <si>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</si>
  <si>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</si>
  <si>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</si>
  <si>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</si>
  <si>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</si>
  <si>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</si>
  <si>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</si>
  <si>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</si>
  <si>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</si>
  <si>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</si>
  <si>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</si>
  <si>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</si>
  <si>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</si>
  <si>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</si>
  <si>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</si>
  <si>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</si>
  <si>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</si>
  <si>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</si>
  <si>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</si>
  <si>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</si>
  <si>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</si>
  <si>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</si>
  <si>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</si>
  <si>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</si>
  <si>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</si>
  <si>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</si>
  <si>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</si>
  <si>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</si>
  <si>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</si>
  <si>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</si>
  <si>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</si>
  <si>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</si>
  <si>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</si>
  <si>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</si>
  <si>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</si>
  <si>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</si>
  <si>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</si>
  <si>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</si>
  <si>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</si>
  <si>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</si>
  <si>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</si>
  <si>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</si>
  <si>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</si>
  <si>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</si>
  <si>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</si>
  <si>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</si>
  <si>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</si>
  <si>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</si>
  <si>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</si>
  <si>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</si>
  <si>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</si>
  <si>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</si>
  <si>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</si>
  <si>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</si>
  <si>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</si>
  <si>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</si>
  <si>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</si>
  <si>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</si>
  <si>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</si>
  <si>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</si>
  <si>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</si>
  <si>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</si>
  <si>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</si>
  <si>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</si>
  <si>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</si>
  <si>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</si>
  <si>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</si>
  <si>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</si>
  <si>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</si>
  <si>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</si>
  <si>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</si>
  <si>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</si>
  <si>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</si>
  <si>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</si>
  <si>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</si>
  <si>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</si>
  <si>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</si>
  <si>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</si>
  <si>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</si>
  <si>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</si>
  <si>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</si>
  <si>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</si>
  <si>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</si>
  <si>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</si>
  <si>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</si>
  <si>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</si>
  <si>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</si>
  <si>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</si>
  <si>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</si>
  <si>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</si>
  <si>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</si>
  <si>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</si>
  <si>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</si>
  <si>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</si>
  <si>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</si>
  <si>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</si>
  <si>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</si>
  <si>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</si>
  <si>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</si>
  <si>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</si>
  <si>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</si>
  <si>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</si>
  <si>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</si>
  <si>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</si>
  <si>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</si>
  <si>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</si>
  <si>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</si>
  <si>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</si>
  <si>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</si>
  <si>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</si>
  <si>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</si>
  <si>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</si>
  <si>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</si>
  <si>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</si>
  <si>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</si>
  <si>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</si>
  <si>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</si>
  <si>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</si>
  <si>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</si>
  <si>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</si>
  <si>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</si>
  <si>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</si>
  <si>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</si>
  <si>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</si>
  <si>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</si>
  <si>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</si>
  <si>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</si>
  <si>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</si>
  <si>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</si>
  <si>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</si>
  <si>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</si>
  <si>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</si>
  <si>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</si>
  <si>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</si>
  <si>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</si>
  <si>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</si>
  <si>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</si>
  <si>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</si>
  <si>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</si>
  <si>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</si>
  <si>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</si>
  <si>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</si>
  <si>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</si>
  <si>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</si>
  <si>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</si>
  <si>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</si>
  <si>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</si>
  <si>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</si>
  <si>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</si>
  <si>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</si>
  <si>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</si>
  <si>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</si>
  <si>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</si>
  <si>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</si>
  <si>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</si>
  <si>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</si>
  <si>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</si>
  <si>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</si>
  <si>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</si>
  <si>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</si>
  <si>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</si>
  <si>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</si>
  <si>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</si>
  <si>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</si>
  <si>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</si>
  <si>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</si>
  <si>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</si>
  <si>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</si>
  <si>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</si>
  <si>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</si>
  <si>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</si>
  <si>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</si>
  <si>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</si>
  <si>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</si>
  <si>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</si>
  <si>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</si>
  <si>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</si>
  <si>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</si>
  <si>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</si>
  <si>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</si>
  <si>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</si>
  <si>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</si>
  <si>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</si>
  <si>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</si>
  <si>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</si>
  <si>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</si>
  <si>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</si>
  <si>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</si>
  <si>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</si>
  <si>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</si>
  <si>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</si>
  <si>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</si>
  <si>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</si>
  <si>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</si>
  <si>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</si>
  <si>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</si>
  <si>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</si>
  <si>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</si>
  <si>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</si>
  <si>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</si>
  <si>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</si>
  <si>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</si>
  <si>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</si>
  <si>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</si>
  <si>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</si>
  <si>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</si>
  <si>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</si>
  <si>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</si>
  <si>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</si>
  <si>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</si>
  <si>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</si>
  <si>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</si>
  <si>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</si>
  <si>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</si>
  <si>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</si>
  <si>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</si>
  <si>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</si>
  <si>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</si>
  <si>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</si>
  <si>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</si>
  <si>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</si>
  <si>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</si>
  <si>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</si>
  <si>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</si>
  <si>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</si>
  <si>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</si>
  <si>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</si>
  <si>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</si>
  <si>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</si>
  <si>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</si>
  <si>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</si>
  <si>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</si>
  <si>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</si>
  <si>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</si>
  <si>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</si>
  <si>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</si>
  <si>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</si>
  <si>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</si>
  <si>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</si>
  <si>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</si>
  <si>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</si>
  <si>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</si>
  <si>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</si>
  <si>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</si>
  <si>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</si>
  <si>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</si>
  <si>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</si>
  <si>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</si>
  <si>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</si>
  <si>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</si>
  <si>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</si>
  <si>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</si>
  <si>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</si>
  <si>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</si>
  <si>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</si>
  <si>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</si>
  <si>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</si>
  <si>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</si>
  <si>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</si>
  <si>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</si>
  <si>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</si>
  <si>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</si>
  <si>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</si>
  <si>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</si>
  <si>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</si>
  <si>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</si>
  <si>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</si>
  <si>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</si>
  <si>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</si>
  <si>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</si>
  <si>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</si>
  <si>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</si>
  <si>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</si>
  <si>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</si>
  <si>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</si>
  <si>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</si>
  <si>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</si>
  <si>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</si>
  <si>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</si>
  <si>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</si>
  <si>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</si>
  <si>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</si>
  <si>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</si>
  <si>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</si>
  <si>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</si>
  <si>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</si>
  <si>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</si>
  <si>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</si>
  <si>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</si>
  <si>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</si>
  <si>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</si>
  <si>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</si>
  <si>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</si>
  <si>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</si>
  <si>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</si>
  <si>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</si>
  <si>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</si>
  <si>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</si>
  <si>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</si>
  <si>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</si>
  <si>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</si>
  <si>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</si>
  <si>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</si>
  <si>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</si>
  <si>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</si>
  <si>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</si>
  <si>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</si>
  <si>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</si>
  <si>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</si>
  <si>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</si>
  <si>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</si>
  <si>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</si>
  <si>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</si>
  <si>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</si>
  <si>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</si>
  <si>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</si>
  <si>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</si>
  <si>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</si>
  <si>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</si>
  <si>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</si>
  <si>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</si>
  <si>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</si>
  <si>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</si>
  <si>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</si>
  <si>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</si>
  <si>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</si>
  <si>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</si>
  <si>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</si>
  <si>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</si>
  <si>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</si>
  <si>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</si>
  <si>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</si>
  <si>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</si>
  <si>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</si>
  <si>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</si>
  <si>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</si>
  <si>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</si>
  <si>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</si>
  <si>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</si>
  <si>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</si>
  <si>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</si>
  <si>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</si>
  <si>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</si>
  <si>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</si>
  <si>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</si>
  <si>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</si>
  <si>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</si>
  <si>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</si>
  <si>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</si>
  <si>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</si>
  <si>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</si>
  <si>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</si>
  <si>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</si>
  <si>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</si>
  <si>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</si>
  <si>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</si>
  <si>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</si>
  <si>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</si>
  <si>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</si>
  <si>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</si>
  <si>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</si>
  <si>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</si>
  <si>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</si>
  <si>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</si>
  <si>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</si>
  <si>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</si>
  <si>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</si>
  <si>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</si>
  <si>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</si>
  <si>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</si>
  <si>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</si>
  <si>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</si>
  <si>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</si>
  <si>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</si>
  <si>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</si>
  <si>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</si>
  <si>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</si>
  <si>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</si>
  <si>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</si>
  <si>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</si>
  <si>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</si>
  <si>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</si>
  <si>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</si>
  <si>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</si>
  <si>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</si>
  <si>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</si>
  <si>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</si>
  <si>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</si>
  <si>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</si>
  <si>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</si>
  <si>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</si>
  <si>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</si>
  <si>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</si>
  <si>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</si>
  <si>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</si>
  <si>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</si>
  <si>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</si>
  <si>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</si>
  <si>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</si>
  <si>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</si>
  <si>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</si>
  <si>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</si>
  <si>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</si>
  <si>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</si>
  <si>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</si>
  <si>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</si>
  <si>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</si>
  <si>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</si>
  <si>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</si>
  <si>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</si>
  <si>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</si>
  <si>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</si>
  <si>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</si>
  <si>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</si>
  <si>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</si>
  <si>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</si>
  <si>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</si>
  <si>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</si>
  <si>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</si>
  <si>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</si>
  <si>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</si>
  <si>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</si>
  <si>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</si>
  <si>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</si>
  <si>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</si>
  <si>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</si>
  <si>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</si>
  <si>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</si>
  <si>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</si>
  <si>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</si>
  <si>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</si>
  <si>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</si>
  <si>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</si>
  <si>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</si>
  <si>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</si>
  <si>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</si>
  <si>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</si>
  <si>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</si>
  <si>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</si>
  <si>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</si>
  <si>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</si>
  <si>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</si>
  <si>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</si>
  <si>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</si>
  <si>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</si>
  <si>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</si>
  <si>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</si>
  <si>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</si>
  <si>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</si>
  <si>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</si>
  <si>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</si>
  <si>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</si>
  <si>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</si>
  <si>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</si>
  <si>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</si>
  <si>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</si>
  <si>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</si>
  <si>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</si>
  <si>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</si>
  <si>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</si>
  <si>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</si>
  <si>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</si>
  <si>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</si>
  <si>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</si>
  <si>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</si>
  <si>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</si>
  <si>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</si>
  <si>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</si>
  <si>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</si>
  <si>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</si>
  <si>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</si>
  <si>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</si>
  <si>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</si>
  <si>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</si>
  <si>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</si>
  <si>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</si>
  <si>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</si>
  <si>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</si>
  <si>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</si>
  <si>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</si>
  <si>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</si>
  <si>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</si>
  <si>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</si>
  <si>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</si>
  <si>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</si>
  <si>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</si>
  <si>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</si>
  <si>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</si>
  <si>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</si>
  <si>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</si>
  <si>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</si>
  <si>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</si>
  <si>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</si>
  <si>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</si>
  <si>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</si>
  <si>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</si>
  <si>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</si>
  <si>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</si>
  <si>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</si>
  <si>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</si>
  <si>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</si>
  <si>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</si>
  <si>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</si>
  <si>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</si>
  <si>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</si>
  <si>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</si>
  <si>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</si>
  <si>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</si>
  <si>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</si>
  <si>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</si>
  <si>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</si>
  <si>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</si>
  <si>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</si>
  <si>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</si>
  <si>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</si>
  <si>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</si>
  <si>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</si>
  <si>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</si>
  <si>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</si>
  <si>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</si>
  <si>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</si>
  <si>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</si>
  <si>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</si>
  <si>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</si>
  <si>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</si>
  <si>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</si>
  <si>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</si>
  <si>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</si>
  <si>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</si>
  <si>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</si>
  <si>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</si>
  <si>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</si>
  <si>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</si>
  <si>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</si>
  <si>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</si>
  <si>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</si>
  <si>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</si>
  <si>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</si>
  <si>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</si>
  <si>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</si>
  <si>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</si>
  <si>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</si>
  <si>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</si>
  <si>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</si>
  <si>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</si>
  <si>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</si>
  <si>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</si>
  <si>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</si>
  <si>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</si>
  <si>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</si>
  <si>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</si>
  <si>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</si>
  <si>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</si>
  <si>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</si>
  <si>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</si>
  <si>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</si>
  <si>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</si>
  <si>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</si>
  <si>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</si>
  <si>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</si>
  <si>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</si>
  <si>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</si>
  <si>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</si>
  <si>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</si>
  <si>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</si>
  <si>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</si>
  <si>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</si>
  <si>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</si>
  <si>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</si>
  <si>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</si>
  <si>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</si>
  <si>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</si>
  <si>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</si>
  <si>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</si>
  <si>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</si>
  <si>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</si>
  <si>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</si>
  <si>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</si>
  <si>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</si>
  <si>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</si>
  <si>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</si>
  <si>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</si>
  <si>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</si>
  <si>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</si>
  <si>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</si>
  <si>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</si>
  <si>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</si>
  <si>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</si>
  <si>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</si>
  <si>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</si>
  <si>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</si>
  <si>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</si>
  <si>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</si>
  <si>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</si>
  <si>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</si>
  <si>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</si>
  <si>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</si>
  <si>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</si>
  <si>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</si>
  <si>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</si>
  <si>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</si>
  <si>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</si>
  <si>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</si>
  <si>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</si>
  <si>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</si>
  <si>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</si>
  <si>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</si>
  <si>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</si>
  <si>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</si>
  <si>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</si>
  <si>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</si>
  <si>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</si>
  <si>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</si>
  <si>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</si>
  <si>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</si>
  <si>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</si>
  <si>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</si>
  <si>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</si>
  <si>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</si>
  <si>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</si>
  <si>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</si>
  <si>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</si>
  <si>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</si>
  <si>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</si>
  <si>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</si>
  <si>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</si>
  <si>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</si>
  <si>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</si>
  <si>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</si>
  <si>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</si>
  <si>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</si>
  <si>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</si>
  <si>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</si>
  <si>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</si>
  <si>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</si>
  <si>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</si>
  <si>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</si>
  <si>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</si>
  <si>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</si>
  <si>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</si>
  <si>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</si>
  <si>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</si>
  <si>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</si>
  <si>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</si>
  <si>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</si>
  <si>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</si>
  <si>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</si>
  <si>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</si>
  <si>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</si>
  <si>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</si>
  <si>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</si>
  <si>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</si>
  <si>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</si>
  <si>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</si>
  <si>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</si>
  <si>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</si>
  <si>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</si>
  <si>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</si>
  <si>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</si>
  <si>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</si>
  <si>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</si>
  <si>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</si>
  <si>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</si>
  <si>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</si>
  <si>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</si>
  <si>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</si>
  <si>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</si>
  <si>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</si>
  <si>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</si>
  <si>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</si>
  <si>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</si>
  <si>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</si>
  <si>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</si>
  <si>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</si>
  <si>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</si>
  <si>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</si>
  <si>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</si>
  <si>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</si>
  <si>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</si>
  <si>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</si>
  <si>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</si>
  <si>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</si>
  <si>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</si>
  <si>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</si>
  <si>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</si>
  <si>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</si>
  <si>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</si>
  <si>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</si>
  <si>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</si>
  <si>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</si>
  <si>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</si>
  <si>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</si>
  <si>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</si>
  <si>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</si>
  <si>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</si>
  <si>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</si>
  <si>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</si>
  <si>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</si>
  <si>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</si>
  <si>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</si>
  <si>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</si>
  <si>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</si>
  <si>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</si>
  <si>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</si>
  <si>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</si>
  <si>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</si>
  <si>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</si>
  <si>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</si>
  <si>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</si>
  <si>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</si>
  <si>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</si>
  <si>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</si>
  <si>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</si>
  <si>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</si>
  <si>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</si>
  <si>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</si>
  <si>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</si>
  <si>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</si>
  <si>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</si>
  <si>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</si>
  <si>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</si>
  <si>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</si>
  <si>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</si>
  <si>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</si>
  <si>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</si>
  <si>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</si>
  <si>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</si>
  <si>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</si>
  <si>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</si>
  <si>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</si>
  <si>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</si>
  <si>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</si>
  <si>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</si>
  <si>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</si>
  <si>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</si>
  <si>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</si>
  <si>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</si>
  <si>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</si>
  <si>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</si>
  <si>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</si>
  <si>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</si>
  <si>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</si>
  <si>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</si>
  <si>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</si>
  <si>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</si>
  <si>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</si>
  <si>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</si>
  <si>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</si>
  <si>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</si>
  <si>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</si>
  <si>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</si>
  <si>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</si>
  <si>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</si>
  <si>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</si>
  <si>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</si>
  <si>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</si>
  <si>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</si>
  <si>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</si>
  <si>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</si>
  <si>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</si>
  <si>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</si>
  <si>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</si>
  <si>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</si>
  <si>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</si>
  <si>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</si>
  <si>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</si>
  <si>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</si>
  <si>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</si>
  <si>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</si>
  <si>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</si>
  <si>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</si>
  <si>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</si>
  <si>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</si>
  <si>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</si>
  <si>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</si>
  <si>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</si>
  <si>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</si>
  <si>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</si>
  <si>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</si>
  <si>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</si>
  <si>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</si>
  <si>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</si>
  <si>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</si>
  <si>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</si>
  <si>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</si>
  <si>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</si>
  <si>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</si>
  <si>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</si>
  <si>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</si>
  <si>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</si>
  <si>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</si>
  <si>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</si>
  <si>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</si>
  <si>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</si>
  <si>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</si>
  <si>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</si>
  <si>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</si>
  <si>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</si>
  <si>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</si>
  <si>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</si>
  <si>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</si>
  <si>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</si>
  <si>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</si>
  <si>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</si>
  <si>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</si>
  <si>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</si>
  <si>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</si>
  <si>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</si>
  <si>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</si>
  <si>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</si>
  <si>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</si>
  <si>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</si>
  <si>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</si>
  <si>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</si>
  <si>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</si>
  <si>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</si>
  <si>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</si>
  <si>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</si>
  <si>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</si>
  <si>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</si>
  <si>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</si>
  <si>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</si>
  <si>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</si>
  <si>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</si>
  <si>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</si>
  <si>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</si>
  <si>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</si>
  <si>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</si>
  <si>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</si>
  <si>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</si>
  <si>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</si>
  <si>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</si>
  <si>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</si>
  <si>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</si>
  <si>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</si>
  <si>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</si>
  <si>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</si>
  <si>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</si>
  <si>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</si>
  <si>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</si>
  <si>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</si>
  <si>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</si>
  <si>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</si>
  <si>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</si>
  <si>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</si>
  <si>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</si>
  <si>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</si>
  <si>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</si>
  <si>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</si>
  <si>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</si>
  <si>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</si>
  <si>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</si>
  <si>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</si>
  <si>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</si>
  <si>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</si>
  <si>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</si>
  <si>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</si>
  <si>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</si>
  <si>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</si>
  <si>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</si>
  <si>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</si>
  <si>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</si>
  <si>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</si>
  <si>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</si>
  <si>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</si>
  <si>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</si>
  <si>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</si>
  <si>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</si>
  <si>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</si>
  <si>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</si>
  <si>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</si>
  <si>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</si>
  <si>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</si>
  <si>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</si>
  <si>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</si>
  <si>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</si>
  <si>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</si>
  <si>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</si>
  <si>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</si>
  <si>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</si>
  <si>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</si>
  <si>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</si>
  <si>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</si>
  <si>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</si>
  <si>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</si>
  <si>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</si>
  <si>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</si>
  <si>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</si>
  <si>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</si>
  <si>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</si>
  <si>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</si>
  <si>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</si>
  <si>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</si>
  <si>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</si>
  <si>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</si>
  <si>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</si>
  <si>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</si>
  <si>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</si>
  <si>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</si>
  <si>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</si>
  <si>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</si>
  <si>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</si>
  <si>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</si>
  <si>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</si>
  <si>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</si>
  <si>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</si>
  <si>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</si>
  <si>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</si>
  <si>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</si>
  <si>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</si>
  <si>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</si>
  <si>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</si>
  <si>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</si>
  <si>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</si>
  <si>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</si>
  <si>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</si>
  <si>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</si>
  <si>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</si>
  <si>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</si>
  <si>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</si>
  <si>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</si>
  <si>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</si>
  <si>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</si>
  <si>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</si>
  <si>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</si>
  <si>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</si>
  <si>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</si>
  <si>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</si>
  <si>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</si>
  <si>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</si>
  <si>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</si>
  <si>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</si>
  <si>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</si>
  <si>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</si>
  <si>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</si>
  <si>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</si>
  <si>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</si>
  <si>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</si>
  <si>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</si>
  <si>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</si>
  <si>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</si>
  <si>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</si>
  <si>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</si>
  <si>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</si>
  <si>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</si>
  <si>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</si>
  <si>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</si>
  <si>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</si>
  <si>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</si>
  <si>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</si>
  <si>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</si>
  <si>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</si>
  <si>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</si>
  <si>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</si>
  <si>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</si>
  <si>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</si>
  <si>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</si>
  <si>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</si>
  <si>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</si>
  <si>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</si>
  <si>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</si>
  <si>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</si>
  <si>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</si>
  <si>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</si>
  <si>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</si>
  <si>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</si>
  <si>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</si>
  <si>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</si>
  <si>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</si>
  <si>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</si>
  <si>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</si>
  <si>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</si>
  <si>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</si>
  <si>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</si>
  <si>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</si>
  <si>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</si>
  <si>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</si>
  <si>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</si>
  <si>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</si>
  <si>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</si>
  <si>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</si>
  <si>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</si>
  <si>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</si>
  <si>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</si>
  <si>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</si>
  <si>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</si>
  <si>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</si>
  <si>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</si>
  <si>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</si>
  <si>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</si>
  <si>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</si>
  <si>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</si>
  <si>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</si>
  <si>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</si>
  <si>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</si>
  <si>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</si>
  <si>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</si>
  <si>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</si>
  <si>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</si>
  <si>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</si>
  <si>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</si>
  <si>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</si>
  <si>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</si>
  <si>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</si>
  <si>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</si>
  <si>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</si>
  <si>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</si>
  <si>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</si>
  <si>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</si>
  <si>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</si>
  <si>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</si>
  <si>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</si>
  <si>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</si>
  <si>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</si>
  <si>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</si>
  <si>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</si>
  <si>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</si>
  <si>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</si>
  <si>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</si>
  <si>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</si>
  <si>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</si>
  <si>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</si>
  <si>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</si>
  <si>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</si>
  <si>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</si>
  <si>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</si>
  <si>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</si>
  <si>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</si>
  <si>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</si>
  <si>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</si>
  <si>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</si>
  <si>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</si>
  <si>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</si>
  <si>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</si>
  <si>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</si>
  <si>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</si>
  <si>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</si>
  <si>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</si>
  <si>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</si>
  <si>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</si>
  <si>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</si>
  <si>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</si>
  <si>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</si>
  <si>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</si>
  <si>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</si>
  <si>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</si>
  <si>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</si>
  <si>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</si>
  <si>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</si>
  <si>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</si>
  <si>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</si>
  <si>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</si>
  <si>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</si>
  <si>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</si>
  <si>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</si>
  <si>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</si>
  <si>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</si>
  <si>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</si>
  <si>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</si>
  <si>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</si>
  <si>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</si>
  <si>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</si>
  <si>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</si>
  <si>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</si>
  <si>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</si>
  <si>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</si>
  <si>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</si>
  <si>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</si>
  <si>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</si>
  <si>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</si>
  <si>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</si>
  <si>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</si>
  <si>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</si>
  <si>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</si>
  <si>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</si>
  <si>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</si>
  <si>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</si>
  <si>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</si>
  <si>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</si>
  <si>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</si>
  <si>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</si>
  <si>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</si>
  <si>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</si>
  <si>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</si>
  <si>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</si>
  <si>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</si>
  <si>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</si>
  <si>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</si>
  <si>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</si>
  <si>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</si>
  <si>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</si>
  <si>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</si>
  <si>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</si>
  <si>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</si>
  <si>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</si>
  <si>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</si>
  <si>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</si>
  <si>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</si>
  <si>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</si>
  <si>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</si>
  <si>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</si>
  <si>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</si>
  <si>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</si>
  <si>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</si>
  <si>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</si>
  <si>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</si>
  <si>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</si>
  <si>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</si>
  <si>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</si>
  <si>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</si>
  <si>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</si>
  <si>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</si>
  <si>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</si>
  <si>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</si>
  <si>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</si>
  <si>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</si>
  <si>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</si>
  <si>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</si>
  <si>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</si>
  <si>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</si>
  <si>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</si>
  <si>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</si>
  <si>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</si>
  <si>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</si>
  <si>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</si>
  <si>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</si>
  <si>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</si>
  <si>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</si>
  <si>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</si>
  <si>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</si>
  <si>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</si>
  <si>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</si>
  <si>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</si>
  <si>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</si>
  <si>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</si>
  <si>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</si>
  <si>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</si>
  <si>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</si>
  <si>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</si>
  <si>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</si>
  <si>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</si>
  <si>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</si>
  <si>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</si>
  <si>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</si>
  <si>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</si>
  <si>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</si>
  <si>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</si>
  <si>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</si>
  <si>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</si>
  <si>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</si>
  <si>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</si>
  <si>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</si>
  <si>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</si>
  <si>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</si>
  <si>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</si>
  <si>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</si>
  <si>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</si>
  <si>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</si>
  <si>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</si>
  <si>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</si>
  <si>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</si>
  <si>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</si>
  <si>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</si>
  <si>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</si>
  <si>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</si>
  <si>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</si>
  <si>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</si>
  <si>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</si>
  <si>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</si>
  <si>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</si>
  <si>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</si>
  <si>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</si>
  <si>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</si>
  <si>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</si>
  <si>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</si>
  <si>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</si>
  <si>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</si>
  <si>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</si>
  <si>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</si>
  <si>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</si>
  <si>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</si>
  <si>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</si>
  <si>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</si>
  <si>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</si>
  <si>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</si>
  <si>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</si>
  <si>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</si>
  <si>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</si>
  <si>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</si>
  <si>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</si>
  <si>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</si>
  <si>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</si>
  <si>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</si>
  <si>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</si>
  <si>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</si>
  <si>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</si>
  <si>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</si>
  <si>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</si>
  <si>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</si>
  <si>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</si>
  <si>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</si>
  <si>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</si>
  <si>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</si>
  <si>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</si>
  <si>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</si>
  <si>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</si>
  <si>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</si>
  <si>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</si>
  <si>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</si>
  <si>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</si>
  <si>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</si>
  <si>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</si>
  <si>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</si>
  <si>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</si>
  <si>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</si>
  <si>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</si>
  <si>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</si>
  <si>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</si>
  <si>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</si>
  <si>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</si>
  <si>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</si>
  <si>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</si>
  <si>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</si>
  <si>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</si>
  <si>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</si>
  <si>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</si>
  <si>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</si>
  <si>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</si>
  <si>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</si>
  <si>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</si>
  <si>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</si>
  <si>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</si>
  <si>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</si>
  <si>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</si>
  <si>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</si>
  <si>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</si>
  <si>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</si>
  <si>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</si>
  <si>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</si>
  <si>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</si>
  <si>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</si>
  <si>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</si>
  <si>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</si>
  <si>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</si>
  <si>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</si>
  <si>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</si>
  <si>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</si>
  <si>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</si>
  <si>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</si>
  <si>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</si>
  <si>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</si>
  <si>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</si>
  <si>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</si>
  <si>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</si>
  <si>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</si>
  <si>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</si>
  <si>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</si>
  <si>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</si>
  <si>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</si>
  <si>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</si>
  <si>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</si>
  <si>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</si>
  <si>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</si>
  <si>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</si>
  <si>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</si>
  <si>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</si>
  <si>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</si>
  <si>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</si>
  <si>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</si>
  <si>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</si>
  <si>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</si>
  <si>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</si>
  <si>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</si>
  <si>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</si>
  <si>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</si>
  <si>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</si>
  <si>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</si>
  <si>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</si>
  <si>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</si>
  <si>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</si>
  <si>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</si>
  <si>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</si>
  <si>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</si>
  <si>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</si>
  <si>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</si>
  <si>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</si>
  <si>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</si>
  <si>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</si>
  <si>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</si>
  <si>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</si>
  <si>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</si>
  <si>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</si>
  <si>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</si>
  <si>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</si>
  <si>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</si>
  <si>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</si>
  <si>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</si>
  <si>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</si>
  <si>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</si>
  <si>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</si>
  <si>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</si>
  <si>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</si>
  <si>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</si>
  <si>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</si>
  <si>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</si>
  <si>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</si>
  <si>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</si>
  <si>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</si>
  <si>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</si>
  <si>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</si>
  <si>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</si>
  <si>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</si>
  <si>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</si>
  <si>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</si>
  <si>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</si>
  <si>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</si>
  <si>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</si>
  <si>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</si>
  <si>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</si>
  <si>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</si>
  <si>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</si>
  <si>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</si>
  <si>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</si>
  <si>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</si>
  <si>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</si>
  <si>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</si>
  <si>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</si>
  <si>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</si>
  <si>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</si>
  <si>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</si>
  <si>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</si>
  <si>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</si>
  <si>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</si>
  <si>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</si>
  <si>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</si>
  <si>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</si>
  <si>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</si>
  <si>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</si>
  <si>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</si>
  <si>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</si>
  <si>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</si>
  <si>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</si>
  <si>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</si>
  <si>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</si>
  <si>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</si>
  <si>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</si>
  <si>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</si>
  <si>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</si>
  <si>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</si>
  <si>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</si>
  <si>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</si>
  <si>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</si>
  <si>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</si>
  <si>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</si>
  <si>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</si>
  <si>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</si>
  <si>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</si>
  <si>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</si>
  <si>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</si>
  <si>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</si>
  <si>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</si>
  <si>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</si>
  <si>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</si>
  <si>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</si>
  <si>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</si>
  <si>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</si>
  <si>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</si>
  <si>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</si>
  <si>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</si>
  <si>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</si>
  <si>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</si>
  <si>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</si>
  <si>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</si>
  <si>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</si>
  <si>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</si>
  <si>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</si>
  <si>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</si>
  <si>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</si>
  <si>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</si>
  <si>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</si>
  <si>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</si>
  <si>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</si>
  <si>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</si>
  <si>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</si>
  <si>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</si>
  <si>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</si>
  <si>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</si>
  <si>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</si>
  <si>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</si>
  <si>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</si>
  <si>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</si>
  <si>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</si>
  <si>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</si>
  <si>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</si>
  <si>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</si>
  <si>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</si>
  <si>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</si>
  <si>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</si>
  <si>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</si>
  <si>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</si>
  <si>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</si>
  <si>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</si>
  <si>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</si>
  <si>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</si>
  <si>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</si>
  <si>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</si>
  <si>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</si>
  <si>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</si>
  <si>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</si>
  <si>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</si>
  <si>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</si>
  <si>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</si>
  <si>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</si>
  <si>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</si>
  <si>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</si>
  <si>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</si>
  <si>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</si>
  <si>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</si>
  <si>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</si>
  <si>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</si>
  <si>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</si>
  <si>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</si>
  <si>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</si>
  <si>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</si>
  <si>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</si>
  <si>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</si>
  <si>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</si>
  <si>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</si>
  <si>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</si>
  <si>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</si>
  <si>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</si>
  <si>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</si>
  <si>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</si>
  <si>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</si>
  <si>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</si>
  <si>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</si>
  <si>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</si>
  <si>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</si>
  <si>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</si>
  <si>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</si>
  <si>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</si>
  <si>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</si>
  <si>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</si>
  <si>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</si>
  <si>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</si>
  <si>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</si>
  <si>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</si>
  <si>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</si>
  <si>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</si>
  <si>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</si>
  <si>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</si>
  <si>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</si>
  <si>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</si>
  <si>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</si>
  <si>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</si>
  <si>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</si>
  <si>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</si>
  <si>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</si>
  <si>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</si>
  <si>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</si>
  <si>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</si>
  <si>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</si>
  <si>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</si>
  <si>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</si>
  <si>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</si>
  <si>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</si>
  <si>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</si>
  <si>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</si>
  <si>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</si>
  <si>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</si>
  <si>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</si>
  <si>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</si>
  <si>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</si>
  <si>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</si>
  <si>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</si>
  <si>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</si>
  <si>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</si>
  <si>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</si>
  <si>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</si>
  <si>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</si>
  <si>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</si>
  <si>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</si>
  <si>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</si>
  <si>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</si>
  <si>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</si>
  <si>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</si>
  <si>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</si>
  <si>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</si>
  <si>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</si>
  <si>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</si>
  <si>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</si>
  <si>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</si>
  <si>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</si>
  <si>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</si>
  <si>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</si>
  <si>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</si>
  <si>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</si>
  <si>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</si>
  <si>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</si>
  <si>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</si>
  <si>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</si>
  <si>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</si>
  <si>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</si>
  <si>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</si>
  <si>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</si>
  <si>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</si>
  <si>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</si>
  <si>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</si>
  <si>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</si>
  <si>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</si>
  <si>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</si>
  <si>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</si>
  <si>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</si>
  <si>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</si>
  <si>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</si>
  <si>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</si>
  <si>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</si>
  <si>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</si>
  <si>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</si>
  <si>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</si>
  <si>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</si>
  <si>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</si>
  <si>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</si>
  <si>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</si>
  <si>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</si>
  <si>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</si>
  <si>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</si>
  <si>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</si>
  <si>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</si>
  <si>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</si>
  <si>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</si>
  <si>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</si>
  <si>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</si>
  <si>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</si>
  <si>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</si>
  <si>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</si>
  <si>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</si>
  <si>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</si>
  <si>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</si>
  <si>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</si>
  <si>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</si>
  <si>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</si>
  <si>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</si>
  <si>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</si>
  <si>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</si>
  <si>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</si>
  <si>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</si>
  <si>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</si>
  <si>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</si>
  <si>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</si>
  <si>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</si>
  <si>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</si>
  <si>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</si>
  <si>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</si>
  <si>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</si>
  <si>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</si>
  <si>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</si>
  <si>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</si>
  <si>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</si>
  <si>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</si>
  <si>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</si>
  <si>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</si>
  <si>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</si>
  <si>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</si>
  <si>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</si>
  <si>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</si>
  <si>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</si>
  <si>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</si>
  <si>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</si>
  <si>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</si>
  <si>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</si>
  <si>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</si>
  <si>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</si>
  <si>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</si>
  <si>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</si>
  <si>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</si>
  <si>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</si>
  <si>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</si>
  <si>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</si>
  <si>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</si>
  <si>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</si>
  <si>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</si>
  <si>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</si>
  <si>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</si>
  <si>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</si>
  <si>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</si>
  <si>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</si>
  <si>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</si>
  <si>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</si>
  <si>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</si>
  <si>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</si>
  <si>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</si>
  <si>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</si>
  <si>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</si>
  <si>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</si>
  <si>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</si>
  <si>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</si>
  <si>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</si>
  <si>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</si>
  <si>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</si>
  <si>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</si>
  <si>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</si>
  <si>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</si>
  <si>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</si>
  <si>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</si>
  <si>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</si>
  <si>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</si>
  <si>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</si>
  <si>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</si>
  <si>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</si>
  <si>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</si>
  <si>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</si>
  <si>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</si>
  <si>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</si>
  <si>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</si>
  <si>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</si>
  <si>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</si>
  <si>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</si>
  <si>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</si>
  <si>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</si>
  <si>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</si>
  <si>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</si>
  <si>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</si>
  <si>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</si>
  <si>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</si>
  <si>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</si>
  <si>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</si>
  <si>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</si>
  <si>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</si>
  <si>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</si>
  <si>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</si>
  <si>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</si>
  <si>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</si>
  <si>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</si>
  <si>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</si>
  <si>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</si>
  <si>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</si>
  <si>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</si>
  <si>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</si>
  <si>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</si>
  <si>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</si>
  <si>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</si>
  <si>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</si>
  <si>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</si>
  <si>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</si>
  <si>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</si>
  <si>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</si>
  <si>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</si>
  <si>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</si>
  <si>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</si>
  <si>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</si>
  <si>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</si>
  <si>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</si>
  <si>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</si>
  <si>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</si>
  <si>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</si>
  <si>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</si>
  <si>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</si>
  <si>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</si>
  <si>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</si>
  <si>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</si>
  <si>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</si>
  <si>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</si>
  <si>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</si>
  <si>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</si>
  <si>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</si>
  <si>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</si>
  <si>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</si>
  <si>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</si>
  <si>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</si>
  <si>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</si>
  <si>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</si>
  <si>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</si>
  <si>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</si>
  <si>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</si>
  <si>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</si>
  <si>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</si>
  <si>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</si>
  <si>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</si>
  <si>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</si>
  <si>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</si>
  <si>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</si>
  <si>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</si>
  <si>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</si>
  <si>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</si>
  <si>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</si>
  <si>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</si>
  <si>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</si>
  <si>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</si>
  <si>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</si>
  <si>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</si>
  <si>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</si>
  <si>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</si>
  <si>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</si>
  <si>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</si>
  <si>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</si>
  <si>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</si>
  <si>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</si>
  <si>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</si>
  <si>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</si>
  <si>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</si>
  <si>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</si>
  <si>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</si>
  <si>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</si>
  <si>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</si>
  <si>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</si>
  <si>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</si>
  <si>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</si>
  <si>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</si>
  <si>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</si>
  <si>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</si>
  <si>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</si>
  <si>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</si>
  <si>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</si>
  <si>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</si>
  <si>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</si>
  <si>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</si>
  <si>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</si>
  <si>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</si>
  <si>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</si>
  <si>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</si>
  <si>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</si>
  <si>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</si>
  <si>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</si>
  <si>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</si>
  <si>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</si>
  <si>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</si>
  <si>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</si>
  <si>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</si>
  <si>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</si>
  <si>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</si>
  <si>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</si>
  <si>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</si>
  <si>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</si>
  <si>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</si>
  <si>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</si>
  <si>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</si>
  <si>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</si>
  <si>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</si>
  <si>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</si>
  <si>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</si>
  <si>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</si>
  <si>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</si>
  <si>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</si>
  <si>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</si>
  <si>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</si>
  <si>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</si>
  <si>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</si>
  <si>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</si>
  <si>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</si>
  <si>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</si>
  <si>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</si>
  <si>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</si>
  <si>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</si>
  <si>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</si>
  <si>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</si>
  <si>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</si>
  <si>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</si>
  <si>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</si>
  <si>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</si>
  <si>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</si>
  <si>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</si>
  <si>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</si>
  <si>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</si>
  <si>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</si>
  <si>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</si>
  <si>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</si>
  <si>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</si>
  <si>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</si>
  <si>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</si>
  <si>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</si>
  <si>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</si>
  <si>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</si>
  <si>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</si>
  <si>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</si>
  <si>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</si>
  <si>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</si>
  <si>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</si>
  <si>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</si>
  <si>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</si>
  <si>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</si>
  <si>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</si>
  <si>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</si>
  <si>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</si>
  <si>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</si>
  <si>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</si>
  <si>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</si>
  <si>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</si>
  <si>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</si>
  <si>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</si>
  <si>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</si>
  <si>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</si>
  <si>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</si>
  <si>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</si>
  <si>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</si>
  <si>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</si>
  <si>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</si>
  <si>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</si>
  <si>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</si>
  <si>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</si>
  <si>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</si>
  <si>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</si>
  <si>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</si>
  <si>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</si>
  <si>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</si>
  <si>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</si>
  <si>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</si>
  <si>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</si>
  <si>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</si>
  <si>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</si>
  <si>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</si>
  <si>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</si>
  <si>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</si>
  <si>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</si>
  <si>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</si>
  <si>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</si>
  <si>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</si>
  <si>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</si>
  <si>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</si>
  <si>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</si>
  <si>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</si>
  <si>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</si>
  <si>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</si>
  <si>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</si>
  <si>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</si>
  <si>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</si>
  <si>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</si>
  <si>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</si>
  <si>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</si>
  <si>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</si>
  <si>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</si>
  <si>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</si>
  <si>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</si>
  <si>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</si>
  <si>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</si>
  <si>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</si>
  <si>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</si>
  <si>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</si>
  <si>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</si>
  <si>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</si>
  <si>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</si>
  <si>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</si>
  <si>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</si>
  <si>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</si>
  <si>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</si>
  <si>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</si>
  <si>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</si>
  <si>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</si>
  <si>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</si>
  <si>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</si>
  <si>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</si>
  <si>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</si>
  <si>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</si>
  <si>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</si>
  <si>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</si>
  <si>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</si>
  <si>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</si>
  <si>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</si>
  <si>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</si>
  <si>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</si>
  <si>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</si>
  <si>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</si>
  <si>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</si>
  <si>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</si>
  <si>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</si>
  <si>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</si>
  <si>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</si>
  <si>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</si>
  <si>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</si>
  <si>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</si>
  <si>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</si>
  <si>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</si>
  <si>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</si>
  <si>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</si>
  <si>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</si>
  <si>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</si>
  <si>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</si>
  <si>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</si>
  <si>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</si>
  <si>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</si>
  <si>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</si>
  <si>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</si>
  <si>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</si>
  <si>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</si>
  <si>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</si>
  <si>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</si>
  <si>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</si>
  <si>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</si>
  <si>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</si>
  <si>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</si>
  <si>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</si>
  <si>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</si>
  <si>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</si>
  <si>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</si>
  <si>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</si>
  <si>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</si>
  <si>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</si>
  <si>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</si>
  <si>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</si>
  <si>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</si>
  <si>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</si>
  <si>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</si>
  <si>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</si>
  <si>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</si>
  <si>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</si>
  <si>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</si>
  <si>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</si>
  <si>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</si>
  <si>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</si>
  <si>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</si>
  <si>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</si>
  <si>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</si>
  <si>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</si>
  <si>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</si>
  <si>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</si>
  <si>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</si>
  <si>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</si>
  <si>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</si>
  <si>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</si>
  <si>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</si>
  <si>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</si>
  <si>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</si>
  <si>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</si>
  <si>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</si>
  <si>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</si>
  <si>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</si>
  <si>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</si>
  <si>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</si>
  <si>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</si>
  <si>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</si>
  <si>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</si>
  <si>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</si>
  <si>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</si>
  <si>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</si>
  <si>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</si>
  <si>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</si>
  <si>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</si>
  <si>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</si>
  <si>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</si>
  <si>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</si>
  <si>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</si>
  <si>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</si>
  <si>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</si>
  <si>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</si>
  <si>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</si>
  <si>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</si>
  <si>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</si>
  <si>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</si>
  <si>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</si>
  <si>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</si>
  <si>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</si>
  <si>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</si>
  <si>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</si>
  <si>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</si>
  <si>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</si>
  <si>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</si>
  <si>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</si>
  <si>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</si>
  <si>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</si>
  <si>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</si>
  <si>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</si>
  <si>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</si>
  <si>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</si>
  <si>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</si>
  <si>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</si>
  <si>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</si>
  <si>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</si>
  <si>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</si>
  <si>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</si>
  <si>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</si>
  <si>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</si>
  <si>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</si>
  <si>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</si>
  <si>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</si>
  <si>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</si>
  <si>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</si>
  <si>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</si>
  <si>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</si>
  <si>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</si>
  <si>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</si>
  <si>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</si>
  <si>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</si>
  <si>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</si>
  <si>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</si>
  <si>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</si>
  <si>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</si>
  <si>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</si>
  <si>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</si>
  <si>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</si>
  <si>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</si>
  <si>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</si>
  <si>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</si>
  <si>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</si>
  <si>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</si>
  <si>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</si>
  <si>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</si>
  <si>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</si>
  <si>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</si>
  <si>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</si>
  <si>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</si>
  <si>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</si>
  <si>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</si>
  <si>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</si>
  <si>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</si>
  <si>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</si>
  <si>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</si>
  <si>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</si>
  <si>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</si>
  <si>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</si>
  <si>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</si>
  <si>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</si>
  <si>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</si>
  <si>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</si>
  <si>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</si>
  <si>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</si>
  <si>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</si>
  <si>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</si>
  <si>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</si>
  <si>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</si>
  <si>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</si>
  <si>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</si>
  <si>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</si>
  <si>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</si>
  <si>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</si>
  <si>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</si>
  <si>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</si>
  <si>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</si>
  <si>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</si>
  <si>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</si>
  <si>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</si>
  <si>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</si>
  <si>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</si>
  <si>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</si>
  <si>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</si>
  <si>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</si>
  <si>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</si>
  <si>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</si>
  <si>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</si>
  <si>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</si>
  <si>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</si>
  <si>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</si>
  <si>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</si>
  <si>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</si>
  <si>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</si>
  <si>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</si>
  <si>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</si>
  <si>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</si>
  <si>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</si>
  <si>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</si>
  <si>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</si>
  <si>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</si>
  <si>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</si>
  <si>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</si>
  <si>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</si>
  <si>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</si>
  <si>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</si>
  <si>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</si>
  <si>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</si>
  <si>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</si>
  <si>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</si>
  <si>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</si>
  <si>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</si>
  <si>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</si>
  <si>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</si>
  <si>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</si>
  <si>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</si>
  <si>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</si>
  <si>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</si>
  <si>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</si>
  <si>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</si>
  <si>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</si>
  <si>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</si>
  <si>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</si>
  <si>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</si>
  <si>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</si>
  <si>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</si>
  <si>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</si>
  <si>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</si>
  <si>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</si>
  <si>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</si>
  <si>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</si>
  <si>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</si>
  <si>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</si>
  <si>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</si>
  <si>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</si>
  <si>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</si>
  <si>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</si>
  <si>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</si>
  <si>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</si>
  <si>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</si>
  <si>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</si>
  <si>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</si>
  <si>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</si>
  <si>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</si>
  <si>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</si>
  <si>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</si>
  <si>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</si>
  <si>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</si>
  <si>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</si>
  <si>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</si>
  <si>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</si>
  <si>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</si>
  <si>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</si>
  <si>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</si>
  <si>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</si>
  <si>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</si>
  <si>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</si>
  <si>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</si>
  <si>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</si>
  <si>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</si>
  <si>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</si>
  <si>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</si>
  <si>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</si>
  <si>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</si>
  <si>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</si>
  <si>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</si>
  <si>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</si>
  <si>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</si>
  <si>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</si>
  <si>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</si>
  <si>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</si>
  <si>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</si>
  <si>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</si>
  <si>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</si>
  <si>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</si>
  <si>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</si>
  <si>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</si>
  <si>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</si>
  <si>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</si>
  <si>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</si>
  <si>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</si>
  <si>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</si>
  <si>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</si>
  <si>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</si>
  <si>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</si>
  <si>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</si>
  <si>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</si>
  <si>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</si>
  <si>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</si>
  <si>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</si>
  <si>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</si>
  <si>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</si>
  <si>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</si>
  <si>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</si>
  <si>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</si>
  <si>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</si>
  <si>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</si>
  <si>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</si>
  <si>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</si>
  <si>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</si>
  <si>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</si>
  <si>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</si>
  <si>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</si>
  <si>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</si>
  <si>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</si>
  <si>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</si>
  <si>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</si>
  <si>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</si>
  <si>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</si>
  <si>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</si>
  <si>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</si>
  <si>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</si>
  <si>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</si>
  <si>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</si>
  <si>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</si>
  <si>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</si>
  <si>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</si>
  <si>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</si>
  <si>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</si>
  <si>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</si>
  <si>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</si>
  <si>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</si>
  <si>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</si>
  <si>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</si>
  <si>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</si>
  <si>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</si>
  <si>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</si>
  <si>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</si>
  <si>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</si>
  <si>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</si>
  <si>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</si>
  <si>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</si>
  <si>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</si>
  <si>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</si>
  <si>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</si>
  <si>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</si>
  <si>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</si>
  <si>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</si>
  <si>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</si>
  <si>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</si>
  <si>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</si>
  <si>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</si>
  <si>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</si>
  <si>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</si>
  <si>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</si>
  <si>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</si>
  <si>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</si>
  <si>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</si>
  <si>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</si>
  <si>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</si>
  <si>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</si>
  <si>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</si>
  <si>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</si>
  <si>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</si>
  <si>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</si>
  <si>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</si>
  <si>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</si>
  <si>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</si>
  <si>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</si>
  <si>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</si>
  <si>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</si>
  <si>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</si>
  <si>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</si>
  <si>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</si>
  <si>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</si>
  <si>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</si>
  <si>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</si>
  <si>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</si>
  <si>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</si>
  <si>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</si>
  <si>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</si>
  <si>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</si>
  <si>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</si>
  <si>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</si>
  <si>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</si>
  <si>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</si>
  <si>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</si>
  <si>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</si>
  <si>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</si>
  <si>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</si>
  <si>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</si>
  <si>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</si>
  <si>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</si>
  <si>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</si>
  <si>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</si>
  <si>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</si>
  <si>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</si>
  <si>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</si>
  <si>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</si>
  <si>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</si>
  <si>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</si>
  <si>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</si>
  <si>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</si>
  <si>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</si>
  <si>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</si>
  <si>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</si>
  <si>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</si>
  <si>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</si>
  <si>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</si>
  <si>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</si>
  <si>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</si>
  <si>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</si>
  <si>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</si>
  <si>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</si>
  <si>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</si>
  <si>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</si>
  <si>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</si>
  <si>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</si>
  <si>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</si>
  <si>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</si>
  <si>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</si>
  <si>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</si>
  <si>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</si>
  <si>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</si>
  <si>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</si>
  <si>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</si>
  <si>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</si>
  <si>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</si>
  <si>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</si>
  <si>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</si>
  <si>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</si>
  <si>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</si>
  <si>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</si>
  <si>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</si>
  <si>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</si>
  <si>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</si>
  <si>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</si>
  <si>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</si>
  <si>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</si>
  <si>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</si>
  <si>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</si>
  <si>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</si>
  <si>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</si>
  <si>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</si>
  <si>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</si>
  <si>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</si>
  <si>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</si>
  <si>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</si>
  <si>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</si>
  <si>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</si>
  <si>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</si>
  <si>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</si>
  <si>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</si>
  <si>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</si>
  <si>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</si>
  <si>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</si>
  <si>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</si>
  <si>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</si>
  <si>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</si>
  <si>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</si>
  <si>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</si>
  <si>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</si>
  <si>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</si>
  <si>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</si>
  <si>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</si>
  <si>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</si>
  <si>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</si>
  <si>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</si>
  <si>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</si>
  <si>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</si>
  <si>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</si>
  <si>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</si>
  <si>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</si>
  <si>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</si>
  <si>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</si>
  <si>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</si>
  <si>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</si>
  <si>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</si>
  <si>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</si>
  <si>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</si>
  <si>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</si>
  <si>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</si>
  <si>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</si>
  <si>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</si>
  <si>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</si>
  <si>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</si>
  <si>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</si>
  <si>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</si>
  <si>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</si>
  <si>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</si>
  <si>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</si>
  <si>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</si>
  <si>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</si>
  <si>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</si>
  <si>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</si>
  <si>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</si>
  <si>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</si>
  <si>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</si>
  <si>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</si>
  <si>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</si>
  <si>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</si>
  <si>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</si>
  <si>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</si>
  <si>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</si>
  <si>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</si>
  <si>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</si>
  <si>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</si>
  <si>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</si>
  <si>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</si>
  <si>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</si>
  <si>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</si>
  <si>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</si>
  <si>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</si>
  <si>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</si>
  <si>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</si>
  <si>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</si>
  <si>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</si>
  <si>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</si>
  <si>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</si>
  <si>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</si>
  <si>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</si>
  <si>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</si>
  <si>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</si>
  <si>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</si>
  <si>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</si>
  <si>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</si>
  <si>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</si>
  <si>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</si>
  <si>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</si>
  <si>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</si>
  <si>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</si>
  <si>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</si>
  <si>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</si>
  <si>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</si>
  <si>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</si>
  <si>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</si>
  <si>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</si>
  <si>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</si>
  <si>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</si>
  <si>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</si>
  <si>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</si>
  <si>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</si>
  <si>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</si>
  <si>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</si>
  <si>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</si>
  <si>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</si>
  <si>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</si>
  <si>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</si>
  <si>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</si>
  <si>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</si>
  <si>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</si>
  <si>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</si>
  <si>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</si>
  <si>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</si>
  <si>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</si>
  <si>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</si>
  <si>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</si>
  <si>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</si>
  <si>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</si>
  <si>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</si>
  <si>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</si>
  <si>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</si>
  <si>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</si>
  <si>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</si>
  <si>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</si>
  <si>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</si>
  <si>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</si>
  <si>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</si>
  <si>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</si>
  <si>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</si>
  <si>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</si>
  <si>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</si>
  <si>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</si>
  <si>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</si>
  <si>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</si>
  <si>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</si>
  <si>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</si>
  <si>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</si>
  <si>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</si>
  <si>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</si>
  <si>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</si>
  <si>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</si>
  <si>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</si>
  <si>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</si>
  <si>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</si>
  <si>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</si>
  <si>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</si>
  <si>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</si>
  <si>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</si>
  <si>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</si>
  <si>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</si>
  <si>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</si>
  <si>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</si>
  <si>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</si>
  <si>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</si>
  <si>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</si>
  <si>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</si>
  <si>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</si>
  <si>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</si>
  <si>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</si>
  <si>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</si>
  <si>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</si>
  <si>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</si>
  <si>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</si>
  <si>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</si>
  <si>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</si>
  <si>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</si>
  <si>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</si>
  <si>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</si>
  <si>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</si>
  <si>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</si>
  <si>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</si>
  <si>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</si>
  <si>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</si>
  <si>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</si>
  <si>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</si>
  <si>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</si>
  <si>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</si>
  <si>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</si>
  <si>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</si>
  <si>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</si>
  <si>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</si>
  <si>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</si>
  <si>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</si>
  <si>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</si>
  <si>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</si>
  <si>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</si>
  <si>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</si>
  <si>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</si>
  <si>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</si>
  <si>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</si>
  <si>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</si>
  <si>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</si>
  <si>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</si>
  <si>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</si>
  <si>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</si>
  <si>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</si>
  <si>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</si>
  <si>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</si>
  <si>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</si>
  <si>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</si>
  <si>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</si>
  <si>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</si>
  <si>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</si>
  <si>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</si>
  <si>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</si>
  <si>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</si>
  <si>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</si>
  <si>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</si>
  <si>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</si>
  <si>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</si>
  <si>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</si>
  <si>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</si>
  <si>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</si>
  <si>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</si>
  <si>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</si>
  <si>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</si>
  <si>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</si>
  <si>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</si>
  <si>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</si>
  <si>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</si>
  <si>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</si>
  <si>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</si>
  <si>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</si>
  <si>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</si>
  <si>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</si>
  <si>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</si>
  <si>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</si>
  <si>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</si>
  <si>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</si>
  <si>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</si>
  <si>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</si>
  <si>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</si>
  <si>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</si>
  <si>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</si>
  <si>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</si>
  <si>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</si>
  <si>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</si>
  <si>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</si>
  <si>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</si>
  <si>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</si>
  <si>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</si>
  <si>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</si>
  <si>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</si>
  <si>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</si>
  <si>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</si>
  <si>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</si>
  <si>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</si>
  <si>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</si>
  <si>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</si>
  <si>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</si>
  <si>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</si>
  <si>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</si>
  <si>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</si>
  <si>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</si>
  <si>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</si>
  <si>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</si>
  <si>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</si>
  <si>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</si>
  <si>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</si>
  <si>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</si>
  <si>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</si>
  <si>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</si>
  <si>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</si>
  <si>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</si>
  <si>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</si>
  <si>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</si>
  <si>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</si>
  <si>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</si>
  <si>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</si>
  <si>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</si>
  <si>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</si>
  <si>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</si>
  <si>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</si>
  <si>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</si>
  <si>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</si>
  <si>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</si>
  <si>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</si>
  <si>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</si>
  <si>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</si>
  <si>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</si>
  <si>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</si>
  <si>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</si>
  <si>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</si>
  <si>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</si>
  <si>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</si>
  <si>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</si>
  <si>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</si>
  <si>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</si>
  <si>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</si>
  <si>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</si>
  <si>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</si>
  <si>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</si>
  <si>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</si>
  <si>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</si>
  <si>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</si>
  <si>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</si>
  <si>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</si>
  <si>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</si>
  <si>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</si>
  <si>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</si>
  <si>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</si>
  <si>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</si>
  <si>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</si>
  <si>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</si>
  <si>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</si>
  <si>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</si>
  <si>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</si>
  <si>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</si>
  <si>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</si>
  <si>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</si>
  <si>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</si>
  <si>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</si>
  <si>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</si>
  <si>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</si>
  <si>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</si>
  <si>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</si>
  <si>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</si>
  <si>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</si>
  <si>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</si>
  <si>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</si>
  <si>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</si>
  <si>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</si>
  <si>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</si>
  <si>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</si>
  <si>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</si>
  <si>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</si>
  <si>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</si>
  <si>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</si>
  <si>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</si>
  <si>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</si>
  <si>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</si>
  <si>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</si>
  <si>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</si>
  <si>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</si>
  <si>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</si>
  <si>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</si>
  <si>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</si>
  <si>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</si>
  <si>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</si>
  <si>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</si>
  <si>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</si>
  <si>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</si>
  <si>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</si>
  <si>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</si>
  <si>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</si>
  <si>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</si>
  <si>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</si>
  <si>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</si>
  <si>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</si>
  <si>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</si>
  <si>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</si>
  <si>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</si>
  <si>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</si>
  <si>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</si>
  <si>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</si>
  <si>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</si>
  <si>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</si>
  <si>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</si>
  <si>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</si>
  <si>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</si>
  <si>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</si>
  <si>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</si>
  <si>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</si>
  <si>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</si>
  <si>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</si>
  <si>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</si>
  <si>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</si>
  <si>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</si>
  <si>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</si>
  <si>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</si>
  <si>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</si>
  <si>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</si>
  <si>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</si>
  <si>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</si>
  <si>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</si>
  <si>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</si>
  <si>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</si>
  <si>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</si>
  <si>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</si>
  <si>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</si>
  <si>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</si>
  <si>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</si>
  <si>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</si>
  <si>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</si>
  <si>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</si>
  <si>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</si>
  <si>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</si>
  <si>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</si>
  <si>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</si>
  <si>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</si>
  <si>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</si>
  <si>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</si>
  <si>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</si>
  <si>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</si>
  <si>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</si>
  <si>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</si>
  <si>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</si>
  <si>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</si>
  <si>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</si>
  <si>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</si>
  <si>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</si>
  <si>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</si>
  <si>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</si>
  <si>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</si>
  <si>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</si>
  <si>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</si>
  <si>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</si>
  <si>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</si>
  <si>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</si>
  <si>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</si>
  <si>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</si>
  <si>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</si>
  <si>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</si>
  <si>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</si>
  <si>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</si>
  <si>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</si>
  <si>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</si>
  <si>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</si>
  <si>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</si>
  <si>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</si>
  <si>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</si>
  <si>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</si>
  <si>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</si>
  <si>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</si>
  <si>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</si>
  <si>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</si>
  <si>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</si>
  <si>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</si>
  <si>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</si>
  <si>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</si>
  <si>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</si>
  <si>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</si>
  <si>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</si>
  <si>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</si>
  <si>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</si>
  <si>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</si>
  <si>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</si>
  <si>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</si>
  <si>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</si>
  <si>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</si>
  <si>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</si>
  <si>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</si>
  <si>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</si>
  <si>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</si>
  <si>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</si>
  <si>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</si>
  <si>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</si>
  <si>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</si>
  <si>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</si>
  <si>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</si>
  <si>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</si>
  <si>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</si>
  <si>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</si>
  <si>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</si>
  <si>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</si>
  <si>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</si>
  <si>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</si>
  <si>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</si>
  <si>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</si>
  <si>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</si>
  <si>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</si>
  <si>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</si>
  <si>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</si>
  <si>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</si>
  <si>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</si>
  <si>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</si>
  <si>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</si>
  <si>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</si>
  <si>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</si>
  <si>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</si>
  <si>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</si>
  <si>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</si>
  <si>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</si>
  <si>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</si>
  <si>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</si>
  <si>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</si>
  <si>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</si>
  <si>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</si>
  <si>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</si>
  <si>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</si>
  <si>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</si>
  <si>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</si>
  <si>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</si>
  <si>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</si>
  <si>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</si>
  <si>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</si>
  <si>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</si>
  <si>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</si>
  <si>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</si>
  <si>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</si>
  <si>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</si>
  <si>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</si>
  <si>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</si>
  <si>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</si>
  <si>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</si>
  <si>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</si>
  <si>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</si>
  <si>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</si>
  <si>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</si>
  <si>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</si>
  <si>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</si>
  <si>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</si>
  <si>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</si>
  <si>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</si>
  <si>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</si>
  <si>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</si>
  <si>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</si>
  <si>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</si>
  <si>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</si>
  <si>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</si>
  <si>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</si>
  <si>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</si>
  <si>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</si>
  <si>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</si>
  <si>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</si>
  <si>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</si>
  <si>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</si>
  <si>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</si>
  <si>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</si>
  <si>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</si>
  <si>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</si>
  <si>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</si>
  <si>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</si>
  <si>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</si>
  <si>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</si>
  <si>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</si>
  <si>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</si>
  <si>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</si>
  <si>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</si>
  <si>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</si>
  <si>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</si>
  <si>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</si>
  <si>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</si>
  <si>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</si>
  <si>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</si>
  <si>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</si>
  <si>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</si>
  <si>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</si>
  <si>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</si>
  <si>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</si>
  <si>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</si>
  <si>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</si>
  <si>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</si>
  <si>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</si>
  <si>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</si>
  <si>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</si>
  <si>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</si>
  <si>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</si>
  <si>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</si>
  <si>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</si>
  <si>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</si>
  <si>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</si>
  <si>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</si>
  <si>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</si>
  <si>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</si>
  <si>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</si>
  <si>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</si>
  <si>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</si>
  <si>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</si>
  <si>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</si>
  <si>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</si>
  <si>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</si>
  <si>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</si>
  <si>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</si>
  <si>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</si>
  <si>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</si>
  <si>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</si>
  <si>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</si>
  <si>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</si>
  <si>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</si>
  <si>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</si>
  <si>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</si>
  <si>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</si>
  <si>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</si>
  <si>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</si>
  <si>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</si>
  <si>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</si>
  <si>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</si>
  <si>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</si>
  <si>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</si>
  <si>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</si>
  <si>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</si>
  <si>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</si>
  <si>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</si>
  <si>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</si>
  <si>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</si>
  <si>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</si>
  <si>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</si>
  <si>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</si>
  <si>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</si>
  <si>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</si>
  <si>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</si>
  <si>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</si>
  <si>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</si>
  <si>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</si>
  <si>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</si>
  <si>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</si>
  <si>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</si>
  <si>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</si>
  <si>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</si>
  <si>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</si>
  <si>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</si>
  <si>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</si>
  <si>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</si>
  <si>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</si>
  <si>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</si>
  <si>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</si>
  <si>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</si>
  <si>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</si>
  <si>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</si>
  <si>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</si>
  <si>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</si>
  <si>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</si>
  <si>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</si>
  <si>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</si>
  <si>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</si>
  <si>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</si>
  <si>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</si>
  <si>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</si>
  <si>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</si>
  <si>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</si>
  <si>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</si>
  <si>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</si>
  <si>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</si>
  <si>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</si>
  <si>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</si>
  <si>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</si>
  <si>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</si>
  <si>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</si>
  <si>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</si>
  <si>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</si>
  <si>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</si>
  <si>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</si>
  <si>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</si>
  <si>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</si>
  <si>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</si>
  <si>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</si>
  <si>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</si>
  <si>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</si>
  <si>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</si>
  <si>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</si>
  <si>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</si>
  <si>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</si>
  <si>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</si>
  <si>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</si>
  <si>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</si>
  <si>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</si>
  <si>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</si>
  <si>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</si>
  <si>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</si>
  <si>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</si>
  <si>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</si>
  <si>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</si>
  <si>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</si>
  <si>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</si>
  <si>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</si>
  <si>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</si>
  <si>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</si>
  <si>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</si>
  <si>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</si>
  <si>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</si>
  <si>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</si>
  <si>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</si>
  <si>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</si>
  <si>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</si>
  <si>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</si>
  <si>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</si>
  <si>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</si>
  <si>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</si>
  <si>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</si>
  <si>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</si>
  <si>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</si>
  <si>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</si>
  <si>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</si>
  <si>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</si>
  <si>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</si>
  <si>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</si>
  <si>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</si>
  <si>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</si>
  <si>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</si>
  <si>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</si>
  <si>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</si>
  <si>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</si>
  <si>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</si>
  <si>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</si>
  <si>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</si>
  <si>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</si>
  <si>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</si>
  <si>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</si>
  <si>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</si>
  <si>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</si>
  <si>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</si>
  <si>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</si>
  <si>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</si>
  <si>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</si>
  <si>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</si>
  <si>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</si>
  <si>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</si>
  <si>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</si>
  <si>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</si>
  <si>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</si>
  <si>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</si>
  <si>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</si>
  <si>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</si>
  <si>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</si>
  <si>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</si>
  <si>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</si>
  <si>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</si>
  <si>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</si>
  <si>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</si>
  <si>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</si>
  <si>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</si>
  <si>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</si>
  <si>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</si>
  <si>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</si>
  <si>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</si>
  <si>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</si>
  <si>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</si>
  <si>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</si>
  <si>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</si>
  <si>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</si>
  <si>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</si>
  <si>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</si>
  <si>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</si>
  <si>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</si>
  <si>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</si>
  <si>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</si>
  <si>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</si>
  <si>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</si>
  <si>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</si>
  <si>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</si>
  <si>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</si>
  <si>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</si>
  <si>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</si>
  <si>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</si>
  <si>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</si>
  <si>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</si>
  <si>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</si>
  <si>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</si>
  <si>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</si>
  <si>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</si>
  <si>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</si>
  <si>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</si>
  <si>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</si>
  <si>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</si>
  <si>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</si>
  <si>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</si>
  <si>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</si>
  <si>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</si>
  <si>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</si>
  <si>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</si>
  <si>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</si>
  <si>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</si>
  <si>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</si>
  <si>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</si>
  <si>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</si>
  <si>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</si>
  <si>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</si>
  <si>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</si>
  <si>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</si>
  <si>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</si>
  <si>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</si>
  <si>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</si>
  <si>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</si>
  <si>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</si>
  <si>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</si>
  <si>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</si>
  <si>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</si>
  <si>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</si>
  <si>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</si>
  <si>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</si>
  <si>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</si>
  <si>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</si>
  <si>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</si>
  <si>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</si>
  <si>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</si>
  <si>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</si>
  <si>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</si>
  <si>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</si>
  <si>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</si>
  <si>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</si>
  <si>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</si>
  <si>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</si>
  <si>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</si>
  <si>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</si>
  <si>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</si>
  <si>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</si>
  <si>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</si>
  <si>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</si>
  <si>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</si>
  <si>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</si>
  <si>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</si>
  <si>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</si>
  <si>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</si>
  <si>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</si>
  <si>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</si>
  <si>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</si>
  <si>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</si>
  <si>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</si>
  <si>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</si>
  <si>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</si>
  <si>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</si>
  <si>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</si>
  <si>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</si>
  <si>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</si>
  <si>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</si>
  <si>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</si>
  <si>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</si>
  <si>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</si>
  <si>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</si>
  <si>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</si>
  <si>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</si>
  <si>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</si>
  <si>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</si>
  <si>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</si>
  <si>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</si>
  <si>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</si>
  <si>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</si>
  <si>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</si>
  <si>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</si>
  <si>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</si>
  <si>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</si>
  <si>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</si>
  <si>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</si>
  <si>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</si>
  <si>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</si>
  <si>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</si>
  <si>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</si>
  <si>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</si>
  <si>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</si>
  <si>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</si>
  <si>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</si>
  <si>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</si>
  <si>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</si>
  <si>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</si>
  <si>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</si>
  <si>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</si>
  <si>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</si>
  <si>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</si>
  <si>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</si>
  <si>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</si>
  <si>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</si>
  <si>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</si>
  <si>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</si>
  <si>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</si>
  <si>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</si>
  <si>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</si>
  <si>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</si>
  <si>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</si>
  <si>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</si>
  <si>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</si>
  <si>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</si>
  <si>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</si>
  <si>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</si>
  <si>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</si>
  <si>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</si>
  <si>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</si>
  <si>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</si>
  <si>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</si>
  <si>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</si>
  <si>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</si>
  <si>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</si>
  <si>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</si>
  <si>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</si>
  <si>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</si>
  <si>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</si>
  <si>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</si>
  <si>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</si>
  <si>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</si>
  <si>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</si>
  <si>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</si>
  <si>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</si>
  <si>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</si>
  <si>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</si>
  <si>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</si>
  <si>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</si>
  <si>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</si>
  <si>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</si>
  <si>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</si>
  <si>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</si>
  <si>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</si>
  <si>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</si>
  <si>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</si>
  <si>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</si>
  <si>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</si>
  <si>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</si>
  <si>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</si>
  <si>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</si>
  <si>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</si>
  <si>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</si>
  <si>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</si>
  <si>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</si>
  <si>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</si>
  <si>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</si>
  <si>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</si>
  <si>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</si>
  <si>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</si>
  <si>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</si>
  <si>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</si>
  <si>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</si>
  <si>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</si>
  <si>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</si>
  <si>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</si>
  <si>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</si>
  <si>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</si>
  <si>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</si>
  <si>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</si>
  <si>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</si>
  <si>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</si>
  <si>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</si>
  <si>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</si>
  <si>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</si>
  <si>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</si>
  <si>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</si>
  <si>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</si>
  <si>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</si>
  <si>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</si>
  <si>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</si>
  <si>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</si>
  <si>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</si>
  <si>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</si>
  <si>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</si>
  <si>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</si>
  <si>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</si>
  <si>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</si>
  <si>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</si>
  <si>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</si>
  <si>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</si>
  <si>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</si>
  <si>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</si>
  <si>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</si>
  <si>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</si>
  <si>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</si>
  <si>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</si>
  <si>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</si>
  <si>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</si>
  <si>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</si>
  <si>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</si>
  <si>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</si>
  <si>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</si>
  <si>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</si>
  <si>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</si>
  <si>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</si>
  <si>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</si>
  <si>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</si>
  <si>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</si>
  <si>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</si>
  <si>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</si>
  <si>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</si>
  <si>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</si>
  <si>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</si>
  <si>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</si>
  <si>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</si>
  <si>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</si>
  <si>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</si>
  <si>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</si>
  <si>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</si>
  <si>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</si>
  <si>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</si>
  <si>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</si>
  <si>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</si>
  <si>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</si>
  <si>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</si>
  <si>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</si>
  <si>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</si>
  <si>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</si>
  <si>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</si>
  <si>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</si>
  <si>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</si>
  <si>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</si>
  <si>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</si>
  <si>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</si>
  <si>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</si>
  <si>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</si>
  <si>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</si>
  <si>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</si>
  <si>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</si>
  <si>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</si>
  <si>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</si>
  <si>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</si>
  <si>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</si>
  <si>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</si>
  <si>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</si>
  <si>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</si>
  <si>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</si>
  <si>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</si>
  <si>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</si>
  <si>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</si>
  <si>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</si>
  <si>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</si>
  <si>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</si>
  <si>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</si>
  <si>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</si>
  <si>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</si>
  <si>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</si>
  <si>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</si>
  <si>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</si>
  <si>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</si>
  <si>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</si>
  <si>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</si>
  <si>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</si>
  <si>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</si>
  <si>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</si>
  <si>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</si>
  <si>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</si>
  <si>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</si>
  <si>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</si>
  <si>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</si>
  <si>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</si>
  <si>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</si>
  <si>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</si>
  <si>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</si>
  <si>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</si>
  <si>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</si>
  <si>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</si>
  <si>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</si>
  <si>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</si>
  <si>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</si>
  <si>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</si>
  <si>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</si>
  <si>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</si>
  <si>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</si>
  <si>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</si>
  <si>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</si>
  <si>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</si>
  <si>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</si>
  <si>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</si>
  <si>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</si>
  <si>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</si>
  <si>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</si>
  <si>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</si>
  <si>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</si>
  <si>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</si>
  <si>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</si>
  <si>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</si>
  <si>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</si>
  <si>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</si>
  <si>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</si>
  <si>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</si>
  <si>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</si>
  <si>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</si>
  <si>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</si>
  <si>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</si>
  <si>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</si>
  <si>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</si>
  <si>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</si>
  <si>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</si>
  <si>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</si>
  <si>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</si>
  <si>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</si>
  <si>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</si>
  <si>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</si>
  <si>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</si>
  <si>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</si>
  <si>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</si>
  <si>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</si>
  <si>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</si>
  <si>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</si>
  <si>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</si>
  <si>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</si>
  <si>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</si>
  <si>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</si>
  <si>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</si>
  <si>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</si>
  <si>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</si>
  <si>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</si>
  <si>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</si>
  <si>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</si>
  <si>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</si>
  <si>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</si>
  <si>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</si>
  <si>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</si>
  <si>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</si>
  <si>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</si>
  <si>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</si>
  <si>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</si>
  <si>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</si>
  <si>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</si>
  <si>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</si>
  <si>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</si>
  <si>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</si>
  <si>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</si>
  <si>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</si>
  <si>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</si>
  <si>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</si>
  <si>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</si>
  <si>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</si>
  <si>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</si>
  <si>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</si>
  <si>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</si>
  <si>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</si>
  <si>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</si>
  <si>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</si>
  <si>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</si>
  <si>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</si>
  <si>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</si>
  <si>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</si>
  <si>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</si>
  <si>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</si>
  <si>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</si>
  <si>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</si>
  <si>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</si>
  <si>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</si>
  <si>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</si>
  <si>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</si>
  <si>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</si>
  <si>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</si>
  <si>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</si>
  <si>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</si>
  <si>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</si>
  <si>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</si>
  <si>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</si>
  <si>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</si>
  <si>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</si>
  <si>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</si>
  <si>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</si>
  <si>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</si>
  <si>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</si>
  <si>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</si>
  <si>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</si>
  <si>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</si>
  <si>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</si>
  <si>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</si>
  <si>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</si>
  <si>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</si>
  <si>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</si>
  <si>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</si>
  <si>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</si>
  <si>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</si>
  <si>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</si>
  <si>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</si>
  <si>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</si>
  <si>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</si>
  <si>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</si>
  <si>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</si>
  <si>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</si>
  <si>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</si>
  <si>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</si>
  <si>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</si>
  <si>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</si>
  <si>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</si>
  <si>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</si>
  <si>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</si>
  <si>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</si>
  <si>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</si>
  <si>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</si>
  <si>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</si>
  <si>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</si>
  <si>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</si>
  <si>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</si>
  <si>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</si>
  <si>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</si>
  <si>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</si>
  <si>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</si>
  <si>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</si>
  <si>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</si>
  <si>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</si>
  <si>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</si>
  <si>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</si>
  <si>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</si>
  <si>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</si>
  <si>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</si>
  <si>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</si>
  <si>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</si>
  <si>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</si>
  <si>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</si>
  <si>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</si>
  <si>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</si>
  <si>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</si>
  <si>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</si>
  <si>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</si>
  <si>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</si>
  <si>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</si>
  <si>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</si>
  <si>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</si>
  <si>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</si>
  <si>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</si>
  <si>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</si>
  <si>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</si>
  <si>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</si>
  <si>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</si>
  <si>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</si>
  <si>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</si>
  <si>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</si>
  <si>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</si>
  <si>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</si>
  <si>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</si>
  <si>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</si>
  <si>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</si>
  <si>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</si>
  <si>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</si>
  <si>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</si>
  <si>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</si>
  <si>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</si>
  <si>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</si>
  <si>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</si>
  <si>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</si>
  <si>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</si>
  <si>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</si>
  <si>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</si>
  <si>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</si>
  <si>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</si>
  <si>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</si>
  <si>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</si>
  <si>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</si>
  <si>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</si>
  <si>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</si>
  <si>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</si>
  <si>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</si>
  <si>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</si>
  <si>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</si>
  <si>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</si>
  <si>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</si>
  <si>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</si>
  <si>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</si>
  <si>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</si>
  <si>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</si>
  <si>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</si>
  <si>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</si>
  <si>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</si>
  <si>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</si>
  <si>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</si>
  <si>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</si>
  <si>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</si>
  <si>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</si>
  <si>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</si>
  <si>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</si>
  <si>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</si>
  <si>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</si>
  <si>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</si>
  <si>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</si>
  <si>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</si>
  <si>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</si>
  <si>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</si>
  <si>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</si>
  <si>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</si>
  <si>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</si>
  <si>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</si>
  <si>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</si>
  <si>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</si>
  <si>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</si>
  <si>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</si>
  <si>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</si>
  <si>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</si>
  <si>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</si>
  <si>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</si>
  <si>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</si>
  <si>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</si>
  <si>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</si>
  <si>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</si>
  <si>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</si>
  <si>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</si>
  <si>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</si>
  <si>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</si>
  <si>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</si>
  <si>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</si>
  <si>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</si>
  <si>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</si>
  <si>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</si>
  <si>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</si>
  <si>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</si>
  <si>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</si>
  <si>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</si>
  <si>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</si>
  <si>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</si>
  <si>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</si>
  <si>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</si>
  <si>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</si>
  <si>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</si>
  <si>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</si>
  <si>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</si>
  <si>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</si>
  <si>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</si>
  <si>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</si>
  <si>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</si>
  <si>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</si>
  <si>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</si>
  <si>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</si>
  <si>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</si>
  <si>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</si>
  <si>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</si>
  <si>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</si>
  <si>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</si>
  <si>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</si>
  <si>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</si>
  <si>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</si>
  <si>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</si>
  <si>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</si>
  <si>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</si>
  <si>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</si>
  <si>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</si>
  <si>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</si>
  <si>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</si>
  <si>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</si>
  <si>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</si>
  <si>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</si>
  <si>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</si>
  <si>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</si>
  <si>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</si>
  <si>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</si>
  <si>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</si>
  <si>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</si>
  <si>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</si>
  <si>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</si>
  <si>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</si>
  <si>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</si>
  <si>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</si>
  <si>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</si>
  <si>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</si>
  <si>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</si>
  <si>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</si>
  <si>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</si>
  <si>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</si>
  <si>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</si>
  <si>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</si>
  <si>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</si>
  <si>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</si>
  <si>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</si>
  <si>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</si>
  <si>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</si>
  <si>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</si>
  <si>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</si>
  <si>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</si>
  <si>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</si>
  <si>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</si>
  <si>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</si>
  <si>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</si>
  <si>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</si>
  <si>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</si>
  <si>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</si>
  <si>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</si>
  <si>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</si>
  <si>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</si>
  <si>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</si>
  <si>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</si>
  <si>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</si>
  <si>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</si>
  <si>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</si>
  <si>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</si>
  <si>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</si>
  <si>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</si>
  <si>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</si>
  <si>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</si>
  <si>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</si>
  <si>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</si>
  <si>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</si>
  <si>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</si>
  <si>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</si>
  <si>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</si>
  <si>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</si>
  <si>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</si>
  <si>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</si>
  <si>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</si>
  <si>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</si>
  <si>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</si>
  <si>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</si>
  <si>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</si>
  <si>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</si>
  <si>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</si>
  <si>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</si>
  <si>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</si>
  <si>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</si>
  <si>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</si>
  <si>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</si>
  <si>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</si>
  <si>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</si>
  <si>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</si>
  <si>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</si>
  <si>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</si>
  <si>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</si>
  <si>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</si>
  <si>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</si>
  <si>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</si>
  <si>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</si>
  <si>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</si>
  <si>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</si>
  <si>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</si>
  <si>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</si>
  <si>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</si>
  <si>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</si>
  <si>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</si>
  <si>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</si>
  <si>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</si>
  <si>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</si>
  <si>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</si>
  <si>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</si>
  <si>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</si>
  <si>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</si>
  <si>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</si>
  <si>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</si>
  <si>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</si>
  <si>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</si>
  <si>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</si>
  <si>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</si>
  <si>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</si>
  <si>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</si>
  <si>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</si>
  <si>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</si>
  <si>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</si>
  <si>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</si>
  <si>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</si>
  <si>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</si>
  <si>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</si>
  <si>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</si>
  <si>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</si>
  <si>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</si>
  <si>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</si>
  <si>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</si>
  <si>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</si>
  <si>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</si>
  <si>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</si>
  <si>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</si>
  <si>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</si>
  <si>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</si>
  <si>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</si>
  <si>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</si>
  <si>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</si>
  <si>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</si>
  <si>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</si>
  <si>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</si>
  <si>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</si>
  <si>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</si>
  <si>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</si>
  <si>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</si>
  <si>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</si>
  <si>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</si>
  <si>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</si>
  <si>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</si>
  <si>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</si>
  <si>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</si>
  <si>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</si>
  <si>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</si>
  <si>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</si>
  <si>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</si>
  <si>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</si>
  <si>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</si>
  <si>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</si>
  <si>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</si>
  <si>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</si>
  <si>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</si>
  <si>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</si>
  <si>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</si>
  <si>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</si>
  <si>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</si>
  <si>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</si>
  <si>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</si>
  <si>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</si>
  <si>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</si>
  <si>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</si>
  <si>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</si>
  <si>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</si>
  <si>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</si>
  <si>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</si>
  <si>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</si>
  <si>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</si>
  <si>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</si>
  <si>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</si>
  <si>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</si>
  <si>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</si>
  <si>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</si>
  <si>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</si>
  <si>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</si>
  <si>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</si>
  <si>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</si>
  <si>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</si>
  <si>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</si>
  <si>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</si>
  <si>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</si>
  <si>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</si>
  <si>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</si>
  <si>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</si>
  <si>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</si>
  <si>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</si>
  <si>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</si>
  <si>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</si>
  <si>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</si>
  <si>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</si>
  <si>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</si>
  <si>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</si>
  <si>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</si>
  <si>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</si>
  <si>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</si>
  <si>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</si>
  <si>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</si>
  <si>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</si>
  <si>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</si>
  <si>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</si>
  <si>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</si>
  <si>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</si>
  <si>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</si>
  <si>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</si>
  <si>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</si>
  <si>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</si>
  <si>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</si>
  <si>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</si>
  <si>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</si>
  <si>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</si>
  <si>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</si>
  <si>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</si>
  <si>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</si>
  <si>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</si>
  <si>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</si>
  <si>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</si>
  <si>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</si>
  <si>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</si>
  <si>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</si>
  <si>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</si>
  <si>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</si>
  <si>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</si>
  <si>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</si>
  <si>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</si>
  <si>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</si>
  <si>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</si>
  <si>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</si>
  <si>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</si>
  <si>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</si>
  <si>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</si>
  <si>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</si>
  <si>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</si>
  <si>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</si>
  <si>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</si>
  <si>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</si>
  <si>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</si>
  <si>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</si>
  <si>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</si>
  <si>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</si>
  <si>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</si>
  <si>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</si>
  <si>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</si>
  <si>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</si>
  <si>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</si>
  <si>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</si>
  <si>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</si>
  <si>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</si>
  <si>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</si>
  <si>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</si>
  <si>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</si>
  <si>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</si>
  <si>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</si>
  <si>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</si>
  <si>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</si>
  <si>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</si>
  <si>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</si>
  <si>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</si>
  <si>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</si>
  <si>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</si>
  <si>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</si>
  <si>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</si>
  <si>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</si>
  <si>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</si>
  <si>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</si>
  <si>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</si>
  <si>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</si>
  <si>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</si>
  <si>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</si>
  <si>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</si>
  <si>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</si>
  <si>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</si>
  <si>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</si>
  <si>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</si>
  <si>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</si>
  <si>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</si>
  <si>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</si>
  <si>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</si>
  <si>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</si>
  <si>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</si>
  <si>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</si>
  <si>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</si>
  <si>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</si>
  <si>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</si>
  <si>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</si>
  <si>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</si>
  <si>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</si>
  <si>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</si>
  <si>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</si>
  <si>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</si>
  <si>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</si>
  <si>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</si>
  <si>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</si>
  <si>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</si>
  <si>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</si>
  <si>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</si>
  <si>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</si>
  <si>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</si>
  <si>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</si>
  <si>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</si>
  <si>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</si>
  <si>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</si>
  <si>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</si>
  <si>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</si>
  <si>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</si>
  <si>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</si>
  <si>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</si>
  <si>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</si>
  <si>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</si>
  <si>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</si>
  <si>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</si>
  <si>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</si>
  <si>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</si>
  <si>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</si>
  <si>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</si>
  <si>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</si>
  <si>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</si>
  <si>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</si>
  <si>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</si>
  <si>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</si>
  <si>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</si>
  <si>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</si>
  <si>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</si>
  <si>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</si>
  <si>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</si>
  <si>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</si>
  <si>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</si>
  <si>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</si>
  <si>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</si>
  <si>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</si>
  <si>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</si>
  <si>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</si>
  <si>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</si>
  <si>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</si>
  <si>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</si>
  <si>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</si>
  <si>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</si>
  <si>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</si>
  <si>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</si>
  <si>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</si>
  <si>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</si>
  <si>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</si>
  <si>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</si>
  <si>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</si>
  <si>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</si>
  <si>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</si>
  <si>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</si>
  <si>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</si>
  <si>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</si>
  <si>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</si>
  <si>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</si>
  <si>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</si>
  <si>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</si>
  <si>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</si>
  <si>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</si>
  <si>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</si>
  <si>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</si>
  <si>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</si>
  <si>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</si>
  <si>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</si>
  <si>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</si>
  <si>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</si>
  <si>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</si>
  <si>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</si>
  <si>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</si>
  <si>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</si>
  <si>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</si>
  <si>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</si>
  <si>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</si>
  <si>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</si>
  <si>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</si>
  <si>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</si>
  <si>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</si>
  <si>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</si>
  <si>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</si>
  <si>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</si>
  <si>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</si>
  <si>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</si>
  <si>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</si>
  <si>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</si>
  <si>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</si>
  <si>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</si>
  <si>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</si>
  <si>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</si>
  <si>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</si>
  <si>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</si>
  <si>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</si>
  <si>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</si>
  <si>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</si>
  <si>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</si>
  <si>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</si>
  <si>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</si>
  <si>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</si>
  <si>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</si>
  <si>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</si>
  <si>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</si>
  <si>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</si>
  <si>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</si>
  <si>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</si>
  <si>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</si>
  <si>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</si>
  <si>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</si>
  <si>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</si>
  <si>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</si>
  <si>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</si>
  <si>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</si>
  <si>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</si>
  <si>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</si>
  <si>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</si>
  <si>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</si>
  <si>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</si>
  <si>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</si>
  <si>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</si>
  <si>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</si>
  <si>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</si>
  <si>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</si>
  <si>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</si>
  <si>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</si>
  <si>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</si>
  <si>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</si>
  <si>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</si>
  <si>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</si>
  <si>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</si>
  <si>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</si>
  <si>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</si>
  <si>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</si>
  <si>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</si>
  <si>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</si>
  <si>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</si>
  <si>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</si>
  <si>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</si>
  <si>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</si>
  <si>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</si>
  <si>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</si>
  <si>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</si>
  <si>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</si>
  <si>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</si>
  <si>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</si>
  <si>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</si>
  <si>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</si>
  <si>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</si>
  <si>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</si>
  <si>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</si>
  <si>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</si>
  <si>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</si>
  <si>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</si>
  <si>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</si>
  <si>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</si>
  <si>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</si>
  <si>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</si>
  <si>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</si>
  <si>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</si>
  <si>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</si>
  <si>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</si>
  <si>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</si>
  <si>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</si>
  <si>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</si>
  <si>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</si>
  <si>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</si>
  <si>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</si>
  <si>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</si>
  <si>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</si>
  <si>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</si>
  <si>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</si>
  <si>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</si>
  <si>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</si>
  <si>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</si>
  <si>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</si>
  <si>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</si>
  <si>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</si>
  <si>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</si>
  <si>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</si>
  <si>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</si>
  <si>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</si>
  <si>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</si>
  <si>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</si>
  <si>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</si>
  <si>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</si>
  <si>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</si>
  <si>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</si>
  <si>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</si>
  <si>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</si>
  <si>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</si>
  <si>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</si>
  <si>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</si>
  <si>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</si>
  <si>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</si>
  <si>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</si>
  <si>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</si>
  <si>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</si>
  <si>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</si>
  <si>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</si>
  <si>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</si>
  <si>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</si>
  <si>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</si>
  <si>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</si>
  <si>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</si>
  <si>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</si>
  <si>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</si>
  <si>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</si>
  <si>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</si>
  <si>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</si>
  <si>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</si>
  <si>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</si>
  <si>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</si>
  <si>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</si>
  <si>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</si>
  <si>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</si>
  <si>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</si>
  <si>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</si>
  <si>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</si>
  <si>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</si>
  <si>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</si>
  <si>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</si>
  <si>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</si>
  <si>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</si>
  <si>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</si>
  <si>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</si>
  <si>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</si>
  <si>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</si>
  <si>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</si>
  <si>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</si>
  <si>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</si>
  <si>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</si>
  <si>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</si>
  <si>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</si>
  <si>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</si>
  <si>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</si>
  <si>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</si>
  <si>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</si>
  <si>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</si>
  <si>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</si>
  <si>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</si>
  <si>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</si>
  <si>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</si>
  <si>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</si>
  <si>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</si>
  <si>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</si>
  <si>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</si>
  <si>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</si>
  <si>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</si>
  <si>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</si>
  <si>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</si>
  <si>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</si>
  <si>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</si>
  <si>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</si>
  <si>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</si>
  <si>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</si>
  <si>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</si>
  <si>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</si>
  <si>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</si>
  <si>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</si>
  <si>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</si>
  <si>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</si>
  <si>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</si>
  <si>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</si>
  <si>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</si>
  <si>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</si>
  <si>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</si>
  <si>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</si>
  <si>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</si>
  <si>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</si>
  <si>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</si>
  <si>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</si>
  <si>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</si>
  <si>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</si>
  <si>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</si>
  <si>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</si>
  <si>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</si>
  <si>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</si>
  <si>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</si>
  <si>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</si>
  <si>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</si>
  <si>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</si>
  <si>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</si>
  <si>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</si>
  <si>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</si>
  <si>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</si>
  <si>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</si>
  <si>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</si>
  <si>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</si>
  <si>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</si>
  <si>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</si>
  <si>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</si>
  <si>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</si>
  <si>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</si>
  <si>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</si>
  <si>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</si>
  <si>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</si>
  <si>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</si>
  <si>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</si>
  <si>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</si>
  <si>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</si>
  <si>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</si>
  <si>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</si>
  <si>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</si>
  <si>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</si>
  <si>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</si>
  <si>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</si>
  <si>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</si>
  <si>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</si>
  <si>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</si>
  <si>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</si>
  <si>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</si>
  <si>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</si>
  <si>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</si>
  <si>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</si>
  <si>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</si>
  <si>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</si>
  <si>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</si>
  <si>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</si>
  <si>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</si>
  <si>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</si>
  <si>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</si>
  <si>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</si>
  <si>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</si>
  <si>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</si>
  <si>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</si>
  <si>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</si>
  <si>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</si>
  <si>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</si>
  <si>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</si>
  <si>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</si>
  <si>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</si>
  <si>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</si>
  <si>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</si>
  <si>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</si>
  <si>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</si>
  <si>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</si>
  <si>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</si>
  <si>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</si>
  <si>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</si>
  <si>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</si>
  <si>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</si>
  <si>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</si>
  <si>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</si>
  <si>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</si>
  <si>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</si>
  <si>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</si>
  <si>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</si>
  <si>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</si>
  <si>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</si>
  <si>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</si>
  <si>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</si>
  <si>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</si>
  <si>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</si>
  <si>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</si>
  <si>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</si>
  <si>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</si>
  <si>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</si>
  <si>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</si>
  <si>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</si>
  <si>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</si>
  <si>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</si>
  <si>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</si>
  <si>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</si>
  <si>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</si>
  <si>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</si>
  <si>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</si>
  <si>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</si>
  <si>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</si>
  <si>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</si>
  <si>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</si>
  <si>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</si>
  <si>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</si>
  <si>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</si>
  <si>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</si>
  <si>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</si>
  <si>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</si>
  <si>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</si>
  <si>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</si>
  <si>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</si>
  <si>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</si>
  <si>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</si>
  <si>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</si>
  <si>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</si>
  <si>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</si>
  <si>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</si>
  <si>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</si>
  <si>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</si>
  <si>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</si>
  <si>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</si>
  <si>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</si>
  <si>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</si>
  <si>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</si>
  <si>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</si>
  <si>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</si>
  <si>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</si>
  <si>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</si>
  <si>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</si>
  <si>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</si>
  <si>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</si>
  <si>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</si>
  <si>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</si>
  <si>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</si>
  <si>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</si>
  <si>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</si>
  <si>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</si>
  <si>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</si>
  <si>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</si>
  <si>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</si>
  <si>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</si>
  <si>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</si>
  <si>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</si>
  <si>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</si>
  <si>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</si>
  <si>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</si>
  <si>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</si>
  <si>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</si>
  <si>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</si>
  <si>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</si>
  <si>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</si>
  <si>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</si>
  <si>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</si>
  <si>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</si>
  <si>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</si>
  <si>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</si>
  <si>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</si>
  <si>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</si>
  <si>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</si>
  <si>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</si>
  <si>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</si>
  <si>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</si>
  <si>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</si>
  <si>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</si>
  <si>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</si>
  <si>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</si>
  <si>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</si>
  <si>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</si>
  <si>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</si>
  <si>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</si>
  <si>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</si>
  <si>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</si>
  <si>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</si>
  <si>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</si>
  <si>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</si>
  <si>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</si>
  <si>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</si>
  <si>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</si>
  <si>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</si>
  <si>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</si>
  <si>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</si>
  <si>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</si>
  <si>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</si>
  <si>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</si>
  <si>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</si>
  <si>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</si>
  <si>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</si>
  <si>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</si>
  <si>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</si>
  <si>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</si>
  <si>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</si>
  <si>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</si>
  <si>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</si>
  <si>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</si>
  <si>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</si>
  <si>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</si>
  <si>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</si>
  <si>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</si>
  <si>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</si>
  <si>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</si>
  <si>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</si>
  <si>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</si>
  <si>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</si>
  <si>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</si>
  <si>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</si>
  <si>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</si>
  <si>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</si>
  <si>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</si>
  <si>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</si>
  <si>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</si>
  <si>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</si>
  <si>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</si>
  <si>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</si>
  <si>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</si>
  <si>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</si>
  <si>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</si>
  <si>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</si>
  <si>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</si>
  <si>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</si>
  <si>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</si>
  <si>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</si>
  <si>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</si>
  <si>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</si>
  <si>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</si>
  <si>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</si>
  <si>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</si>
  <si>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</si>
  <si>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</si>
  <si>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</si>
  <si>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</si>
  <si>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</si>
  <si>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</si>
  <si>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</si>
  <si>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</si>
  <si>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</si>
  <si>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</si>
  <si>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</si>
  <si>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</si>
  <si>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</si>
  <si>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</si>
  <si>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</si>
  <si>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</si>
  <si>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</si>
  <si>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</si>
  <si>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</si>
  <si>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</si>
  <si>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</si>
  <si>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</si>
  <si>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</si>
  <si>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</si>
  <si>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</si>
  <si>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</si>
  <si>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</si>
  <si>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</si>
  <si>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</si>
  <si>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</si>
  <si>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</si>
  <si>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</si>
  <si>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</si>
  <si>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</si>
  <si>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</si>
  <si>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</si>
  <si>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</si>
  <si>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</si>
  <si>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</si>
  <si>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</si>
  <si>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</si>
  <si>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</si>
  <si>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</si>
  <si>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</si>
  <si>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</si>
  <si>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</si>
  <si>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</si>
  <si>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</si>
  <si>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</si>
  <si>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</si>
  <si>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</si>
  <si>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</si>
  <si>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</si>
  <si>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</si>
  <si>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</si>
  <si>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</si>
  <si>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</si>
  <si>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</si>
  <si>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</si>
  <si>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</si>
  <si>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</si>
  <si>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</si>
  <si>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</si>
  <si>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</si>
  <si>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</si>
  <si>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</si>
  <si>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</si>
  <si>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</si>
  <si>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</si>
  <si>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</si>
  <si>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</si>
  <si>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</si>
  <si>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</si>
  <si>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</si>
  <si>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</si>
  <si>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</si>
  <si>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</si>
  <si>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</si>
  <si>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</si>
  <si>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</si>
  <si>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</si>
  <si>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</si>
  <si>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</si>
  <si>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</si>
  <si>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</si>
  <si>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</si>
  <si>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</si>
  <si>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</si>
  <si>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</si>
  <si>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</si>
  <si>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</si>
  <si>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</si>
  <si>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</si>
  <si>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</si>
  <si>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</si>
  <si>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</si>
  <si>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</si>
  <si>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</si>
  <si>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</si>
  <si>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</si>
  <si>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</si>
  <si>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</si>
  <si>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</si>
  <si>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</si>
  <si>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</si>
  <si>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</si>
  <si>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</si>
  <si>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</si>
  <si>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</si>
  <si>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</si>
  <si>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</si>
  <si>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</si>
  <si>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</si>
  <si>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</si>
  <si>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</si>
  <si>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</si>
  <si>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</si>
  <si>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</si>
  <si>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</si>
  <si>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</si>
  <si>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</si>
  <si>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</si>
  <si>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</si>
  <si>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</si>
  <si>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</si>
  <si>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</si>
  <si>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</si>
  <si>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</si>
  <si>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</si>
  <si>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</si>
  <si>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</si>
  <si>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</si>
  <si>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</si>
  <si>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</si>
  <si>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</si>
  <si>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</si>
  <si>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</si>
  <si>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</si>
  <si>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</si>
  <si>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</si>
  <si>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</si>
  <si>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</si>
  <si>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</si>
  <si>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</si>
  <si>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</si>
  <si>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</si>
  <si>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</si>
  <si>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</si>
  <si>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</si>
  <si>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</si>
  <si>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</si>
  <si>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</si>
  <si>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</si>
  <si>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</si>
  <si>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</si>
  <si>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</si>
  <si>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</si>
  <si>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</si>
  <si>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</si>
  <si>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</si>
  <si>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</si>
  <si>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</si>
  <si>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</si>
  <si>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</si>
  <si>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</si>
  <si>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</si>
  <si>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</si>
  <si>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</si>
  <si>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</si>
  <si>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</si>
  <si>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</si>
  <si>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</si>
  <si>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</si>
  <si>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</si>
  <si>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</si>
  <si>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</si>
  <si>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</si>
  <si>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</si>
  <si>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</si>
  <si>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</si>
  <si>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</si>
  <si>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</si>
  <si>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</si>
  <si>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</si>
  <si>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</si>
  <si>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</si>
  <si>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</si>
  <si>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</si>
  <si>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</si>
  <si>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</si>
  <si>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</si>
  <si>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</si>
  <si>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</si>
  <si>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</si>
  <si>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</si>
  <si>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</si>
  <si>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</si>
  <si>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</si>
  <si>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</si>
  <si>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</si>
  <si>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</si>
  <si>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</si>
  <si>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</si>
  <si>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</si>
  <si>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</si>
  <si>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</si>
  <si>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</si>
  <si>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</si>
  <si>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</si>
  <si>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</si>
  <si>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</si>
  <si>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</si>
  <si>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</si>
  <si>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</si>
  <si>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</si>
  <si>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</si>
  <si>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</si>
  <si>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</si>
  <si>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</si>
  <si>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</si>
  <si>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</si>
  <si>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</si>
  <si>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</si>
  <si>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</si>
  <si>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</si>
  <si>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</si>
  <si>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</si>
  <si>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</si>
  <si>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</si>
  <si>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</si>
  <si>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</si>
  <si>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</si>
  <si>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</si>
  <si>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</si>
  <si>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</si>
  <si>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</si>
  <si>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</si>
  <si>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</si>
  <si>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</si>
  <si>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</si>
  <si>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</si>
  <si>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</si>
  <si>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</si>
  <si>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</si>
  <si>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</si>
  <si>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</si>
  <si>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</si>
  <si>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</si>
  <si>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</si>
  <si>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</si>
  <si>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</si>
  <si>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</si>
  <si>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</si>
  <si>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</si>
  <si>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</si>
  <si>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</si>
  <si>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</si>
  <si>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</si>
  <si>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</si>
  <si>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</si>
  <si>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</si>
  <si>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</si>
  <si>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</si>
  <si>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</si>
  <si>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</si>
  <si>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</si>
  <si>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</si>
  <si>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</si>
  <si>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</si>
  <si>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</si>
  <si>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</si>
  <si>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</si>
  <si>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</si>
  <si>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</si>
  <si>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</si>
  <si>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</si>
  <si>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</si>
  <si>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</si>
  <si>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</si>
  <si>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</si>
  <si>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</si>
  <si>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</si>
  <si>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</si>
  <si>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</si>
  <si>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</si>
  <si>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</si>
  <si>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</si>
  <si>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</si>
  <si>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</si>
  <si>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</si>
  <si>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</si>
  <si>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</si>
  <si>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</si>
  <si>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</si>
  <si>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</si>
  <si>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</si>
  <si>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</si>
  <si>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</si>
  <si>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</si>
  <si>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</si>
  <si>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</si>
  <si>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</si>
  <si>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</si>
  <si>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</si>
  <si>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</si>
  <si>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</si>
  <si>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</si>
  <si>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</si>
  <si>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</si>
  <si>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</si>
  <si>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</si>
  <si>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</si>
  <si>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</si>
  <si>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</si>
  <si>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</si>
  <si>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</si>
  <si>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</si>
  <si>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</si>
  <si>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</si>
  <si>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</si>
  <si>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</si>
  <si>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</si>
  <si>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</si>
  <si>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</si>
  <si>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</si>
  <si>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</si>
  <si>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</si>
  <si>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</si>
  <si>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</si>
  <si>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</si>
  <si>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</si>
  <si>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</si>
  <si>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</si>
  <si>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</si>
  <si>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</si>
  <si>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</si>
  <si>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</si>
  <si>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</si>
  <si>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</si>
  <si>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</si>
  <si>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</si>
  <si>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</si>
  <si>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</si>
  <si>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</si>
  <si>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</si>
  <si>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</si>
  <si>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</si>
  <si>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</si>
  <si>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</si>
  <si>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</si>
  <si>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</si>
  <si>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</si>
  <si>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</si>
  <si>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</si>
  <si>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</si>
  <si>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</si>
  <si>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</si>
  <si>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</si>
  <si>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</si>
  <si>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</si>
  <si>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</si>
  <si>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</si>
  <si>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</si>
  <si>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</si>
  <si>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</si>
  <si>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</si>
  <si>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</si>
  <si>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</si>
  <si>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</si>
  <si>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</si>
  <si>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</si>
  <si>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</si>
  <si>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</si>
  <si>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</si>
  <si>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</si>
  <si>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</si>
  <si>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</si>
  <si>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</si>
  <si>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</si>
  <si>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</si>
  <si>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</si>
  <si>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</si>
  <si>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</si>
  <si>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</si>
  <si>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</si>
  <si>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</si>
  <si>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</si>
  <si>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</si>
  <si>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</si>
  <si>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</si>
  <si>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</si>
  <si>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</si>
  <si>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</si>
  <si>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</si>
  <si>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</si>
  <si>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</si>
  <si>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</si>
  <si>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</si>
  <si>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</si>
  <si>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</si>
  <si>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</si>
  <si>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</si>
  <si>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</si>
  <si>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</si>
  <si>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</si>
  <si>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</si>
  <si>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</si>
  <si>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</si>
  <si>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</si>
  <si>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</si>
  <si>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</si>
  <si>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</si>
  <si>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</si>
  <si>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</si>
  <si>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</si>
  <si>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</si>
  <si>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</si>
  <si>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</si>
  <si>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</si>
  <si>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</si>
  <si>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</si>
  <si>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</si>
  <si>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</si>
  <si>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</si>
  <si>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</si>
  <si>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</si>
  <si>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</si>
  <si>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</si>
  <si>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</si>
  <si>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</si>
  <si>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</si>
  <si>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</si>
  <si>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</si>
  <si>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</si>
  <si>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</si>
  <si>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</si>
  <si>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</si>
  <si>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</si>
  <si>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</si>
  <si>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</si>
  <si>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</si>
  <si>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</si>
  <si>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</si>
  <si>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</si>
  <si>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</si>
  <si>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</si>
  <si>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</si>
  <si>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</si>
  <si>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</si>
  <si>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</si>
  <si>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</si>
  <si>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</si>
  <si>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</si>
  <si>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</si>
  <si>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</si>
  <si>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</si>
  <si>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</si>
  <si>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</si>
  <si>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</si>
  <si>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</si>
  <si>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</si>
  <si>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</si>
  <si>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</si>
  <si>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</si>
  <si>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</si>
  <si>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</si>
  <si>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</si>
  <si>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</si>
  <si>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</si>
  <si>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</si>
  <si>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</si>
  <si>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</si>
  <si>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</si>
  <si>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</si>
  <si>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</si>
  <si>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</si>
  <si>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</si>
  <si>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</si>
  <si>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</si>
  <si>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</si>
  <si>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</si>
  <si>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</si>
  <si>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</si>
  <si>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</si>
  <si>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</si>
  <si>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</si>
  <si>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</si>
  <si>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</si>
  <si>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</si>
  <si>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</si>
  <si>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</si>
  <si>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</si>
  <si>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</si>
  <si>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</si>
  <si>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</si>
  <si>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</si>
  <si>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</si>
  <si>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</si>
  <si>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</si>
  <si>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</si>
  <si>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</si>
  <si>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</si>
  <si>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</si>
  <si>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</si>
  <si>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</si>
  <si>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</si>
  <si>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</si>
  <si>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</si>
  <si>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</si>
  <si>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</si>
  <si>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</si>
  <si>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</si>
  <si>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</si>
  <si>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</si>
  <si>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</si>
  <si>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</si>
  <si>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</si>
  <si>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</si>
  <si>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</si>
  <si>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</si>
  <si>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</si>
  <si>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</si>
  <si>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</si>
  <si>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</si>
  <si>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</si>
  <si>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</si>
  <si>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</si>
  <si>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</si>
  <si>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</si>
  <si>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</si>
  <si>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</si>
  <si>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</si>
  <si>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</si>
  <si>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</si>
  <si>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</si>
  <si>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</si>
  <si>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</si>
  <si>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</si>
  <si>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</si>
  <si>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</si>
  <si>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</si>
  <si>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</si>
  <si>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</si>
  <si>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</si>
  <si>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</si>
  <si>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</si>
  <si>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</si>
  <si>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</si>
  <si>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</si>
  <si>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</si>
  <si>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</si>
  <si>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</si>
  <si>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</si>
  <si>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</si>
  <si>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</si>
  <si>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</si>
  <si>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</si>
  <si>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</si>
  <si>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</si>
  <si>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</si>
  <si>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</si>
  <si>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</si>
  <si>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</si>
  <si>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</si>
  <si>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</si>
  <si>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</si>
  <si>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</si>
  <si>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</si>
  <si>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</si>
  <si>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</si>
  <si>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</si>
  <si>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</si>
  <si>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</si>
  <si>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</si>
  <si>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</si>
  <si>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</si>
  <si>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</si>
  <si>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</si>
  <si>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</si>
  <si>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</si>
  <si>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</si>
  <si>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</si>
  <si>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</si>
  <si>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</si>
  <si>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</si>
  <si>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</si>
  <si>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</si>
  <si>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</si>
  <si>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</si>
  <si>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</si>
  <si>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</si>
  <si>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</si>
  <si>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</si>
  <si>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</si>
  <si>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</si>
  <si>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</si>
  <si>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</si>
  <si>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</si>
  <si>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</si>
  <si>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</si>
  <si>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</si>
  <si>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</si>
  <si>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</si>
  <si>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</si>
  <si>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</si>
  <si>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</si>
  <si>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</si>
  <si>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</si>
  <si>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</si>
  <si>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</si>
  <si>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</si>
  <si>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</si>
  <si>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</si>
  <si>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</si>
  <si>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</si>
  <si>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</si>
  <si>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</si>
  <si>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</si>
  <si>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</si>
  <si>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</si>
  <si>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</si>
  <si>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</si>
  <si>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</si>
  <si>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</si>
  <si>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</si>
  <si>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</si>
  <si>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</si>
  <si>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</si>
  <si>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</si>
  <si>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</si>
  <si>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</si>
  <si>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</si>
  <si>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</si>
  <si>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</si>
  <si>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</si>
  <si>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</si>
  <si>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</si>
  <si>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</si>
  <si>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</si>
  <si>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</si>
  <si>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</si>
  <si>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</si>
  <si>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</si>
  <si>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</si>
  <si>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</si>
  <si>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</si>
  <si>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</si>
  <si>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</si>
  <si>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</si>
  <si>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</si>
  <si>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</si>
  <si>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</si>
  <si>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</si>
  <si>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</si>
  <si>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</si>
  <si>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</si>
  <si>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</si>
  <si>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</si>
  <si>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</si>
  <si>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</si>
  <si>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</si>
  <si>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</si>
  <si>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</si>
  <si>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</si>
  <si>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</si>
  <si>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</si>
  <si>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</si>
  <si>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</si>
  <si>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</si>
  <si>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</si>
  <si>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</si>
  <si>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</si>
  <si>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</si>
  <si>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</si>
  <si>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</si>
  <si>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</si>
  <si>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</si>
  <si>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</si>
  <si>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</si>
  <si>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</si>
  <si>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</si>
  <si>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</si>
  <si>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</si>
  <si>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</si>
  <si>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</si>
  <si>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</si>
  <si>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</si>
  <si>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</si>
  <si>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</si>
  <si>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</si>
  <si>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</si>
  <si>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</si>
  <si>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</si>
  <si>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</si>
  <si>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</si>
  <si>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</si>
  <si>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</si>
  <si>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</si>
  <si>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</si>
  <si>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</si>
  <si>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</si>
  <si>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</si>
  <si>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</si>
  <si>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</si>
  <si>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</si>
  <si>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</si>
  <si>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</si>
  <si>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</si>
  <si>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</si>
  <si>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</si>
  <si>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</si>
  <si>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</si>
  <si>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</si>
  <si>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</si>
  <si>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</si>
  <si>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</si>
  <si>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</si>
  <si>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</si>
  <si>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</si>
  <si>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</si>
  <si>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</si>
  <si>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</si>
  <si>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</si>
  <si>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</si>
  <si>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</si>
  <si>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</si>
  <si>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</si>
  <si>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</si>
  <si>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</si>
  <si>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</si>
  <si>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</si>
  <si>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</si>
  <si>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</si>
  <si>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</si>
  <si>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</si>
  <si>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</si>
  <si>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</si>
  <si>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</si>
  <si>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</si>
  <si>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</si>
  <si>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</si>
  <si>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</si>
  <si>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</si>
  <si>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</si>
  <si>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</si>
  <si>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</si>
  <si>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</si>
  <si>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</si>
  <si>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</si>
  <si>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</si>
  <si>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</si>
  <si>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</si>
  <si>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</si>
  <si>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</si>
  <si>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</si>
  <si>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</si>
  <si>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</si>
  <si>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</si>
  <si>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</si>
  <si>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</si>
  <si>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</si>
  <si>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</si>
  <si>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</si>
  <si>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</si>
  <si>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</si>
  <si>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</si>
  <si>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</si>
  <si>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</si>
  <si>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</si>
  <si>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</si>
  <si>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</si>
  <si>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</si>
  <si>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</si>
  <si>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</si>
  <si>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</si>
  <si>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</si>
  <si>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</si>
  <si>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</si>
  <si>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</si>
  <si>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</si>
  <si>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</si>
  <si>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</si>
  <si>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</si>
  <si>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</si>
  <si>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</si>
  <si>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</si>
  <si>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</si>
  <si>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</si>
  <si>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</si>
  <si>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</si>
  <si>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</si>
  <si>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</si>
  <si>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</si>
  <si>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</si>
  <si>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</si>
  <si>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</si>
  <si>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</si>
  <si>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</si>
  <si>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</si>
  <si>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</si>
  <si>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</si>
  <si>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</si>
  <si>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</si>
  <si>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</si>
  <si>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</si>
  <si>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</si>
  <si>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</si>
  <si>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</si>
  <si>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</si>
  <si>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</si>
  <si>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</si>
  <si>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</si>
  <si>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</si>
  <si>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</si>
  <si>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</si>
  <si>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</si>
  <si>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</si>
  <si>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</si>
  <si>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</si>
  <si>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</si>
  <si>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</si>
  <si>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</si>
  <si>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</si>
  <si>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</si>
  <si>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</si>
  <si>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</si>
  <si>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</si>
  <si>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</si>
  <si>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</si>
  <si>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</si>
  <si>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</si>
  <si>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</si>
  <si>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</si>
  <si>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</si>
  <si>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</si>
  <si>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</si>
  <si>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</si>
  <si>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</si>
  <si>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</si>
  <si>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</si>
  <si>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</si>
  <si>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</si>
  <si>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</si>
  <si>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</si>
  <si>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</si>
  <si>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</si>
  <si>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</si>
  <si>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</si>
  <si>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</si>
  <si>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</si>
  <si>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</si>
  <si>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</si>
  <si>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</si>
  <si>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</si>
  <si>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</si>
  <si>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</si>
  <si>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</si>
  <si>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</si>
  <si>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</si>
  <si>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</si>
  <si>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</si>
  <si>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</si>
  <si>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</si>
  <si>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</si>
  <si>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</si>
  <si>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</si>
  <si>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</si>
  <si>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</si>
  <si>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</si>
  <si>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</si>
  <si>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</si>
  <si>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</si>
  <si>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</si>
  <si>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</si>
  <si>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</si>
  <si>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</si>
  <si>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</si>
  <si>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</si>
  <si>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</si>
  <si>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</si>
  <si>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</si>
  <si>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</si>
  <si>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</si>
  <si>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</si>
  <si>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</si>
  <si>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</si>
  <si>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</si>
  <si>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</si>
  <si>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</si>
  <si>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</si>
  <si>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</si>
  <si>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</si>
  <si>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</si>
  <si>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</si>
  <si>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</si>
  <si>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</si>
  <si>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</si>
  <si>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</si>
  <si>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</si>
  <si>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</si>
  <si>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</si>
  <si>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</si>
  <si>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</si>
  <si>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</si>
  <si>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</si>
  <si>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</si>
  <si>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</si>
  <si>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</si>
  <si>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</si>
  <si>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</si>
  <si>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</si>
  <si>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</si>
  <si>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</si>
  <si>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</si>
  <si>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</si>
  <si>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</si>
  <si>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</si>
  <si>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</si>
  <si>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</si>
  <si>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</si>
  <si>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</si>
  <si>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</si>
  <si>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</si>
  <si>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</si>
  <si>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</si>
  <si>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</si>
  <si>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</si>
  <si>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</si>
  <si>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</si>
  <si>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</si>
  <si>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</si>
  <si>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</si>
  <si>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</si>
  <si>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</si>
  <si>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</si>
  <si>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</si>
  <si>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</si>
  <si>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</si>
  <si>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</si>
  <si>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</si>
  <si>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</si>
  <si>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</si>
  <si>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</si>
  <si>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</si>
  <si>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</si>
  <si>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</si>
  <si>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</si>
  <si>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</si>
  <si>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</si>
  <si>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</si>
  <si>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</si>
  <si>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</si>
  <si>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</si>
  <si>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</si>
  <si>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</si>
  <si>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</si>
  <si>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</si>
  <si>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</si>
  <si>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</si>
  <si>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</si>
  <si>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</si>
  <si>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</si>
  <si>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</si>
  <si>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</si>
  <si>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</si>
  <si>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</si>
  <si>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</si>
  <si>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</si>
  <si>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</si>
  <si>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</si>
  <si>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</si>
  <si>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</si>
  <si>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</si>
  <si>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</si>
  <si>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</si>
  <si>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</si>
  <si>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</si>
  <si>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</si>
  <si>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</si>
  <si>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</si>
  <si>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</si>
  <si>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</si>
  <si>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</si>
  <si>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</si>
  <si>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</si>
  <si>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</si>
  <si>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</si>
  <si>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</si>
  <si>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</si>
  <si>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</si>
  <si>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</si>
  <si>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</si>
  <si>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</si>
  <si>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</si>
  <si>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</si>
  <si>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</si>
  <si>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</si>
  <si>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</si>
  <si>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</si>
  <si>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</si>
  <si>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</si>
  <si>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</si>
  <si>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</si>
  <si>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</si>
  <si>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</si>
  <si>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</si>
  <si>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</si>
  <si>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</si>
  <si>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</si>
  <si>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</si>
  <si>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</si>
  <si>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</si>
  <si>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</si>
  <si>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</si>
  <si>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</si>
  <si>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</si>
  <si>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</si>
  <si>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</si>
  <si>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</si>
  <si>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</si>
  <si>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</si>
  <si>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</si>
  <si>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</si>
  <si>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</si>
  <si>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</si>
  <si>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</si>
  <si>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</si>
  <si>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</si>
  <si>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</si>
  <si>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</si>
  <si>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</si>
  <si>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</si>
  <si>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</si>
  <si>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</si>
  <si>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</si>
  <si>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</si>
  <si>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</si>
  <si>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</si>
  <si>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</si>
  <si>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</si>
  <si>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</si>
  <si>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</si>
  <si>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</si>
  <si>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</si>
  <si>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</si>
  <si>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</si>
  <si>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</si>
  <si>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</si>
  <si>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</si>
  <si>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</si>
  <si>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</si>
  <si>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</si>
  <si>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</si>
  <si>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</si>
  <si>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</si>
  <si>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</si>
  <si>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</si>
  <si>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</si>
  <si>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</si>
  <si>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</si>
  <si>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</si>
  <si>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</si>
  <si>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</si>
  <si>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</si>
  <si>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</si>
  <si>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</si>
  <si>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</si>
  <si>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</si>
  <si>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</si>
  <si>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</si>
  <si>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</si>
  <si>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</si>
  <si>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</si>
  <si>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</si>
  <si>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</si>
  <si>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</si>
  <si>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</si>
  <si>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</si>
  <si>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</si>
  <si>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</si>
  <si>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</si>
  <si>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</si>
  <si>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</si>
  <si>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</si>
  <si>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</si>
  <si>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</si>
  <si>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</si>
  <si>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</si>
  <si>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</si>
  <si>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</si>
  <si>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</si>
  <si>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</si>
  <si>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</si>
  <si>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</si>
  <si>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</si>
  <si>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</si>
  <si>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</si>
  <si>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</si>
  <si>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</si>
  <si>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</si>
  <si>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</si>
  <si>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</si>
  <si>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</si>
  <si>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</si>
  <si>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</si>
  <si>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</si>
  <si>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</si>
  <si>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</si>
  <si>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</si>
  <si>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</si>
  <si>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</si>
  <si>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</si>
  <si>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</si>
  <si>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</si>
  <si>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</si>
  <si>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</si>
  <si>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</si>
  <si>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</si>
  <si>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</si>
  <si>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</si>
  <si>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</si>
  <si>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</si>
  <si>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</si>
  <si>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</si>
  <si>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</si>
  <si>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</si>
  <si>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</si>
  <si>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</si>
  <si>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</si>
  <si>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</si>
  <si>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</si>
  <si>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</si>
  <si>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</si>
  <si>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</si>
  <si>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</si>
  <si>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</si>
  <si>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</si>
  <si>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</si>
  <si>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</si>
  <si>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</si>
  <si>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</si>
  <si>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</si>
  <si>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</si>
  <si>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</si>
  <si>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</si>
  <si>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</si>
  <si>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</si>
  <si>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</si>
  <si>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</si>
  <si>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</si>
  <si>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</si>
  <si>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</si>
  <si>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</si>
  <si>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</si>
  <si>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</si>
  <si>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</si>
  <si>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</si>
  <si>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</si>
  <si>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</si>
  <si>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</si>
  <si>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</si>
  <si>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</si>
  <si>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</si>
  <si>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</si>
  <si>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</si>
  <si>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</si>
  <si>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</si>
  <si>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</si>
  <si>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</si>
  <si>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</si>
  <si>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</si>
  <si>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</si>
  <si>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</si>
  <si>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</si>
  <si>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</si>
  <si>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</si>
  <si>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</si>
  <si>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</si>
  <si>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</si>
  <si>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</si>
  <si>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</si>
  <si>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</si>
  <si>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</si>
  <si>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</si>
  <si>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</si>
  <si>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</si>
  <si>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</si>
  <si>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</si>
  <si>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</si>
  <si>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</si>
  <si>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</si>
  <si>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</si>
  <si>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</si>
  <si>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</si>
  <si>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</si>
  <si>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</si>
  <si>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</si>
  <si>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</si>
  <si>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</si>
  <si>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</si>
  <si>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</si>
  <si>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</si>
  <si>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</si>
  <si>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</si>
  <si>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</si>
  <si>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</si>
  <si>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</si>
  <si>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</si>
  <si>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</si>
  <si>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</si>
  <si>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</si>
  <si>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</si>
  <si>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</si>
  <si>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</si>
  <si>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</si>
  <si>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</si>
  <si>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</si>
  <si>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</si>
  <si>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</si>
  <si>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</si>
  <si>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</si>
  <si>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</si>
  <si>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</si>
  <si>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</si>
  <si>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</si>
  <si>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</si>
  <si>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</si>
  <si>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</si>
  <si>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</si>
  <si>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</si>
  <si>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</si>
  <si>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</si>
  <si>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</si>
  <si>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</si>
  <si>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</si>
  <si>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</si>
  <si>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</si>
  <si>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</si>
  <si>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</si>
  <si>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</si>
  <si>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</si>
  <si>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</si>
  <si>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</si>
  <si>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</si>
  <si>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</si>
  <si>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</si>
  <si>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</si>
  <si>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</si>
  <si>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</si>
  <si>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</si>
  <si>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</si>
  <si>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</si>
  <si>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</si>
  <si>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</si>
  <si>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</si>
  <si>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</si>
  <si>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</si>
  <si>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</si>
  <si>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</si>
  <si>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</si>
  <si>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</si>
  <si>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</si>
  <si>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</si>
  <si>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</si>
  <si>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</si>
  <si>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</si>
  <si>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</si>
  <si>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</si>
  <si>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</si>
  <si>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</si>
  <si>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</si>
  <si>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</si>
  <si>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</si>
  <si>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</si>
  <si>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</si>
  <si>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</si>
  <si>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</si>
  <si>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</si>
  <si>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</si>
  <si>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</si>
  <si>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</si>
  <si>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</si>
  <si>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</si>
  <si>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</si>
  <si>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</si>
  <si>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</si>
  <si>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</si>
  <si>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</si>
  <si>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</si>
  <si>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</si>
  <si>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</si>
  <si>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</si>
  <si>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</si>
  <si>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</si>
  <si>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</si>
  <si>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</si>
  <si>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</si>
  <si>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</si>
  <si>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</si>
  <si>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</si>
  <si>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</si>
  <si>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</si>
  <si>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</si>
  <si>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</si>
  <si>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</si>
  <si>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</si>
  <si>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</si>
  <si>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</si>
  <si>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</si>
  <si>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</si>
  <si>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</si>
  <si>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</si>
  <si>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</si>
  <si>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</si>
  <si>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</si>
  <si>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</si>
  <si>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</si>
  <si>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</si>
  <si>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</si>
  <si>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</si>
  <si>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</si>
  <si>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</si>
  <si>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</si>
  <si>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</si>
  <si>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</si>
  <si>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</si>
  <si>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</si>
  <si>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</si>
  <si>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</si>
  <si>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</si>
  <si>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</si>
  <si>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</si>
  <si>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</si>
  <si>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</si>
  <si>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</si>
  <si>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</si>
  <si>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</si>
  <si>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</si>
  <si>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</si>
  <si>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</si>
  <si>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</si>
  <si>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</si>
  <si>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</si>
  <si>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</si>
  <si>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</si>
  <si>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</si>
  <si>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</si>
  <si>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</si>
  <si>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</si>
  <si>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</si>
  <si>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</si>
  <si>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</si>
  <si>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</si>
  <si>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</si>
  <si>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</si>
  <si>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</si>
  <si>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</si>
  <si>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</si>
  <si>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</si>
  <si>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</si>
  <si>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</si>
  <si>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</si>
  <si>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</si>
  <si>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</si>
  <si>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</si>
  <si>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</si>
  <si>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</si>
  <si>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</si>
  <si>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</si>
  <si>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</si>
  <si>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</si>
  <si>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</si>
  <si>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</si>
  <si>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</si>
  <si>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</si>
  <si>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</si>
  <si>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</si>
  <si>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</si>
  <si>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</si>
  <si>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</si>
  <si>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</si>
  <si>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</si>
  <si>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</si>
  <si>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</si>
  <si>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</si>
  <si>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</si>
  <si>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</si>
  <si>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</si>
  <si>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</si>
  <si>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</si>
  <si>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</si>
  <si>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</si>
  <si>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</si>
  <si>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</si>
  <si>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</si>
  <si>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</si>
  <si>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</si>
  <si>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</si>
  <si>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</si>
  <si>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</si>
  <si>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</si>
  <si>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</si>
  <si>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</si>
  <si>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</si>
  <si>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</si>
  <si>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</si>
  <si>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</si>
  <si>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</si>
  <si>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</si>
  <si>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</si>
  <si>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</si>
  <si>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</si>
  <si>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</si>
  <si>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</si>
  <si>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</si>
  <si>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</si>
  <si>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</si>
  <si>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</si>
  <si>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</si>
  <si>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</si>
  <si>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</si>
  <si>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</si>
  <si>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</si>
  <si>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</si>
  <si>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</si>
  <si>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</si>
  <si>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</si>
  <si>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</si>
  <si>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</si>
  <si>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</si>
  <si>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</si>
  <si>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</si>
  <si>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</si>
  <si>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</si>
  <si>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</si>
  <si>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</si>
  <si>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</si>
  <si>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</si>
  <si>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</si>
  <si>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</si>
  <si>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</si>
  <si>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</si>
  <si>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</si>
  <si>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</si>
  <si>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</si>
  <si>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</si>
  <si>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</si>
  <si>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</si>
  <si>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</si>
  <si>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</si>
  <si>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</si>
  <si>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</si>
  <si>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</si>
  <si>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</si>
  <si>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</si>
  <si>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</si>
  <si>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</si>
  <si>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</si>
  <si>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</si>
  <si>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</si>
  <si>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</si>
  <si>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</si>
  <si>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</si>
  <si>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</si>
  <si>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</si>
  <si>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</si>
  <si>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</si>
  <si>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</si>
  <si>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</si>
  <si>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</si>
  <si>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</si>
  <si>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</si>
  <si>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</si>
  <si>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</si>
  <si>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</si>
  <si>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</si>
  <si>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</si>
  <si>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</si>
  <si>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</si>
  <si>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</si>
  <si>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</si>
  <si>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</si>
  <si>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</si>
  <si>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</si>
  <si>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</si>
  <si>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</si>
  <si>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</si>
  <si>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</si>
  <si>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</si>
  <si>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</si>
  <si>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</si>
  <si>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</si>
  <si>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</si>
  <si>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</si>
  <si>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</si>
  <si>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</si>
  <si>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</si>
  <si>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</si>
  <si>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</si>
  <si>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</si>
  <si>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</si>
  <si>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</si>
  <si>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</si>
  <si>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</si>
  <si>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</si>
  <si>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</si>
  <si>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</si>
  <si>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</si>
  <si>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</si>
  <si>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</si>
  <si>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</si>
  <si>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</si>
  <si>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</si>
  <si>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</si>
  <si>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</si>
  <si>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</si>
  <si>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</si>
  <si>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</si>
  <si>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</si>
  <si>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</si>
  <si>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</si>
  <si>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</si>
  <si>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</si>
  <si>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</si>
  <si>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</si>
  <si>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</si>
  <si>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</si>
  <si>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</si>
  <si>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</si>
  <si>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</si>
  <si>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</si>
  <si>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</si>
  <si>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</si>
  <si>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</si>
  <si>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</si>
  <si>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</si>
  <si>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</si>
  <si>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</si>
  <si>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</si>
  <si>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</si>
  <si>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</si>
  <si>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</si>
  <si>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</si>
  <si>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</si>
  <si>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</si>
  <si>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</si>
  <si>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</si>
  <si>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</si>
  <si>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</si>
  <si>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</si>
  <si>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</si>
  <si>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</si>
  <si>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</si>
  <si>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</si>
  <si>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</si>
  <si>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</si>
  <si>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</si>
  <si>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</si>
  <si>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</si>
  <si>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</si>
  <si>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</si>
  <si>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</si>
  <si>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</si>
  <si>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</si>
  <si>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</si>
  <si>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</si>
  <si>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</si>
  <si>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</si>
  <si>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</si>
  <si>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</si>
  <si>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</si>
  <si>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</si>
  <si>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</si>
  <si>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</si>
  <si>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</si>
  <si>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</si>
  <si>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</si>
  <si>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</si>
  <si>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</si>
  <si>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</si>
  <si>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</si>
  <si>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</si>
  <si>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</si>
  <si>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</si>
  <si>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</si>
  <si>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</si>
  <si>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</si>
  <si>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</si>
  <si>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</si>
  <si>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</si>
  <si>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</si>
  <si>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</si>
  <si>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</si>
  <si>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</si>
  <si>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</si>
  <si>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</si>
  <si>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</si>
  <si>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</si>
  <si>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</si>
  <si>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</si>
  <si>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</si>
  <si>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</si>
  <si>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</si>
  <si>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</si>
  <si>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</si>
  <si>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</si>
  <si>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</si>
  <si>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</si>
  <si>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</si>
  <si>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</si>
  <si>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</si>
  <si>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</si>
  <si>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</si>
  <si>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</si>
  <si>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</si>
  <si>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</si>
  <si>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</si>
  <si>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</si>
  <si>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</si>
  <si>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</si>
  <si>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</si>
  <si>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</si>
  <si>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</si>
  <si>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</si>
  <si>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</si>
  <si>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</si>
  <si>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</si>
  <si>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</si>
  <si>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</si>
  <si>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</si>
  <si>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</si>
  <si>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</si>
  <si>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</si>
  <si>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</si>
  <si>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</si>
  <si>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</si>
  <si>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</si>
  <si>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</si>
  <si>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</si>
  <si>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</si>
  <si>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</si>
  <si>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</si>
  <si>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</si>
  <si>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</si>
  <si>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</si>
  <si>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</si>
  <si>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</si>
  <si>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</si>
  <si>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</si>
  <si>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</si>
  <si>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</si>
  <si>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</si>
  <si>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</si>
  <si>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</si>
  <si>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</si>
  <si>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</si>
  <si>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</si>
  <si>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</si>
  <si>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</si>
  <si>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</si>
  <si>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</si>
  <si>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</si>
  <si>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</si>
  <si>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</si>
  <si>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</si>
  <si>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</si>
  <si>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</si>
  <si>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</si>
  <si>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</si>
  <si>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</si>
  <si>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</si>
  <si>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</si>
  <si>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</si>
  <si>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</si>
  <si>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</si>
  <si>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</si>
  <si>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</si>
  <si>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</si>
  <si>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</si>
  <si>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</si>
  <si>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</si>
  <si>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</si>
  <si>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</si>
  <si>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</si>
  <si>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</si>
  <si>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</si>
  <si>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</si>
  <si>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</si>
  <si>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</si>
  <si>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</si>
  <si>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</si>
  <si>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</si>
  <si>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</si>
  <si>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</si>
  <si>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</si>
  <si>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</si>
  <si>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</si>
  <si>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</si>
  <si>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</si>
  <si>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</si>
  <si>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</si>
  <si>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</si>
  <si>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</si>
  <si>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</si>
  <si>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</si>
  <si>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</si>
  <si>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</si>
  <si>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</si>
  <si>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</si>
  <si>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</si>
  <si>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</si>
  <si>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</si>
  <si>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</si>
  <si>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</si>
  <si>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</si>
  <si>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</si>
  <si>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</si>
  <si>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</si>
  <si>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</si>
  <si>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</si>
  <si>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</si>
  <si>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</si>
  <si>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</si>
  <si>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</si>
  <si>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</si>
  <si>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</si>
  <si>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</si>
  <si>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</si>
  <si>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</si>
  <si>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</si>
  <si>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</si>
  <si>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</si>
  <si>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</si>
  <si>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</si>
  <si>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</si>
  <si>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</si>
  <si>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</si>
  <si>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</si>
  <si>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</si>
  <si>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</si>
  <si>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</si>
  <si>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</si>
  <si>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</si>
  <si>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</si>
  <si>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</si>
  <si>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</si>
  <si>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</si>
  <si>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</si>
  <si>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</si>
  <si>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</si>
  <si>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</si>
  <si>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</si>
  <si>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</si>
  <si>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</si>
  <si>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</si>
  <si>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</si>
  <si>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</si>
  <si>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</si>
  <si>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</si>
  <si>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</si>
  <si>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</si>
  <si>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</si>
  <si>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</si>
  <si>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</si>
  <si>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</si>
  <si>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</si>
  <si>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</si>
  <si>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</si>
  <si>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</si>
  <si>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</si>
  <si>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</si>
  <si>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</si>
  <si>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</si>
  <si>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</si>
  <si>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</si>
  <si>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</si>
  <si>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</si>
  <si>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</si>
  <si>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</si>
  <si>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</si>
  <si>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</si>
  <si>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</si>
  <si>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</si>
  <si>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</si>
  <si>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</si>
  <si>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</si>
  <si>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</si>
  <si>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</si>
  <si>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</si>
  <si>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</si>
  <si>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</si>
  <si>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</si>
  <si>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</si>
  <si>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</si>
  <si>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</si>
  <si>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</si>
  <si>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</si>
  <si>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</si>
  <si>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</si>
  <si>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</si>
  <si>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</si>
  <si>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</si>
  <si>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</si>
  <si>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</si>
  <si>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</si>
  <si>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</si>
  <si>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</si>
  <si>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</si>
  <si>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</si>
  <si>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</si>
  <si>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</si>
  <si>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</si>
  <si>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</si>
  <si>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</si>
  <si>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</si>
  <si>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</si>
  <si>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</si>
  <si>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</si>
  <si>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</si>
  <si>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</si>
  <si>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</si>
  <si>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</si>
  <si>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</si>
  <si>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</si>
  <si>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</si>
  <si>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</si>
  <si>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</si>
  <si>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</si>
  <si>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</si>
  <si>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</si>
  <si>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</si>
  <si>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</si>
  <si>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</si>
  <si>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</si>
  <si>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</si>
  <si>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</si>
  <si>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</si>
  <si>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</si>
  <si>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</si>
  <si>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</si>
  <si>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</si>
  <si>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</si>
  <si>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</si>
  <si>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</si>
  <si>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</si>
  <si>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</si>
  <si>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</si>
  <si>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</si>
  <si>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</si>
  <si>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</si>
  <si>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</si>
  <si>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</si>
  <si>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</si>
  <si>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</si>
  <si>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</si>
  <si>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</si>
  <si>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</si>
  <si>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</si>
  <si>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</si>
  <si>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</si>
  <si>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</si>
  <si>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</si>
  <si>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</si>
  <si>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</si>
  <si>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</si>
  <si>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</si>
  <si>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</si>
  <si>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</si>
  <si>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</si>
  <si>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</si>
  <si>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</si>
  <si>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</si>
  <si>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</si>
  <si>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</si>
  <si>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</si>
  <si>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</si>
  <si>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</si>
  <si>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</si>
  <si>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</si>
  <si>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</si>
  <si>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</si>
  <si>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</si>
  <si>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</si>
  <si>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</si>
  <si>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</si>
  <si>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</si>
  <si>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</si>
  <si>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</si>
  <si>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</si>
  <si>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</si>
  <si>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</si>
  <si>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</si>
  <si>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</si>
  <si>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</si>
  <si>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</si>
  <si>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</si>
  <si>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</si>
  <si>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</si>
  <si>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</si>
  <si>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</si>
  <si>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</si>
  <si>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</si>
  <si>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</si>
  <si>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</si>
  <si>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</si>
  <si>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</si>
  <si>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</si>
  <si>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</si>
  <si>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</si>
  <si>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</si>
  <si>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</si>
  <si>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</si>
  <si>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</si>
  <si>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</si>
  <si>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</si>
  <si>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</si>
  <si>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</si>
  <si>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</si>
  <si>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</si>
  <si>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</si>
  <si>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</si>
  <si>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</si>
  <si>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</si>
  <si>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</si>
  <si>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</si>
  <si>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</si>
  <si>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</si>
  <si>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</si>
  <si>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</si>
  <si>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</si>
  <si>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</si>
  <si>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</si>
  <si>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</si>
  <si>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</si>
  <si>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</si>
  <si>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</si>
  <si>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</si>
  <si>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</si>
  <si>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</si>
  <si>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</si>
  <si>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</si>
  <si>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</si>
  <si>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</si>
  <si>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</si>
  <si>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</si>
  <si>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</si>
  <si>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</si>
  <si>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</si>
  <si>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</si>
  <si>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</si>
  <si>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</si>
  <si>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</si>
  <si>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</si>
  <si>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</si>
  <si>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</si>
  <si>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</si>
  <si>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</si>
  <si>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</si>
  <si>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</si>
  <si>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</si>
  <si>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</si>
  <si>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</si>
  <si>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</si>
  <si>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</si>
  <si>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</si>
  <si>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</si>
  <si>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</si>
  <si>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</si>
  <si>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</si>
  <si>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</si>
  <si>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</si>
  <si>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</si>
  <si>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</si>
  <si>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</si>
  <si>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</si>
  <si>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</si>
  <si>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</si>
  <si>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</si>
  <si>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</si>
  <si>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</si>
  <si>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</si>
  <si>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</si>
  <si>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</si>
  <si>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</si>
  <si>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</si>
  <si>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</si>
  <si>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</si>
  <si>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</si>
  <si>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</si>
  <si>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</si>
  <si>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</si>
  <si>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</si>
  <si>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</si>
  <si>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</si>
  <si>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</si>
  <si>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</si>
  <si>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</si>
  <si>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</si>
  <si>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</si>
  <si>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</si>
  <si>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</si>
  <si>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</si>
  <si>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</si>
  <si>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</si>
  <si>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</si>
  <si>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</si>
  <si>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</si>
  <si>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</si>
  <si>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</si>
  <si>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</si>
  <si>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</si>
  <si>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</si>
  <si>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</si>
  <si>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</si>
  <si>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</si>
  <si>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</si>
  <si>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</si>
  <si>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</si>
  <si>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</si>
  <si>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</si>
  <si>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</si>
  <si>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</si>
  <si>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</si>
  <si>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</si>
  <si>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</si>
  <si>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</si>
  <si>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</si>
  <si>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</si>
  <si>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</si>
  <si>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</si>
  <si>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</si>
  <si>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</si>
  <si>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</si>
  <si>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</si>
  <si>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</si>
  <si>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</si>
  <si>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</si>
  <si>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</si>
  <si>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</si>
  <si>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</si>
  <si>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</si>
  <si>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</si>
  <si>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</si>
  <si>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</si>
  <si>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</si>
  <si>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</si>
  <si>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</si>
  <si>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</si>
  <si>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</si>
  <si>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</si>
  <si>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</si>
  <si>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</si>
  <si>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</si>
  <si>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</si>
  <si>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</si>
  <si>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</si>
  <si>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</si>
  <si>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</si>
  <si>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</si>
  <si>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</si>
  <si>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</si>
  <si>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</si>
  <si>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</si>
  <si>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</si>
  <si>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</si>
  <si>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</si>
  <si>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</si>
  <si>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</si>
  <si>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</si>
  <si>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</si>
  <si>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</si>
  <si>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</si>
  <si>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</si>
  <si>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</si>
  <si>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</si>
  <si>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</si>
  <si>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</si>
  <si>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</si>
  <si>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</si>
  <si>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</si>
  <si>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</si>
  <si>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</si>
  <si>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</si>
  <si>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</si>
  <si>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</si>
  <si>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</si>
  <si>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</si>
  <si>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</si>
  <si>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</si>
  <si>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</si>
  <si>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</si>
  <si>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</si>
  <si>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</si>
  <si>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</si>
  <si>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</si>
  <si>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</si>
  <si>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</si>
  <si>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</si>
  <si>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</si>
  <si>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</si>
  <si>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</si>
  <si>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</si>
  <si>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</si>
  <si>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</si>
  <si>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</si>
  <si>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</si>
  <si>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</si>
  <si>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</si>
  <si>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</si>
  <si>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</si>
  <si>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</si>
  <si>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</si>
  <si>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</si>
  <si>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</si>
  <si>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</si>
  <si>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</si>
  <si>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</si>
  <si>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</si>
  <si>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</si>
  <si>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</si>
  <si>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</si>
  <si>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</si>
  <si>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</si>
  <si>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</si>
  <si>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</si>
  <si>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</si>
  <si>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</si>
  <si>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</si>
  <si>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</si>
  <si>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</si>
  <si>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</si>
  <si>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</si>
  <si>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</si>
  <si>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</si>
  <si>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</si>
  <si>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</si>
  <si>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</si>
  <si>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</si>
  <si>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</si>
  <si>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</si>
  <si>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</si>
  <si>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</si>
  <si>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</si>
  <si>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</si>
  <si>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</si>
  <si>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</si>
  <si>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</si>
  <si>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</si>
  <si>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</si>
  <si>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</si>
  <si>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</si>
  <si>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</si>
  <si>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</si>
  <si>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</si>
  <si>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</si>
  <si>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</si>
  <si>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</si>
  <si>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</si>
  <si>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</si>
  <si>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</si>
  <si>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</si>
  <si>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</si>
  <si>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</si>
  <si>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</si>
  <si>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</si>
  <si>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</si>
  <si>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</si>
  <si>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</si>
  <si>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</si>
  <si>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</si>
  <si>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</si>
  <si>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</si>
  <si>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</si>
  <si>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</si>
  <si>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</si>
  <si>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</si>
  <si>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</si>
  <si>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</si>
  <si>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</si>
  <si>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</si>
  <si>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</si>
  <si>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</si>
  <si>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</si>
  <si>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</si>
  <si>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</si>
  <si>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</si>
  <si>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</si>
  <si>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</si>
  <si>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</si>
  <si>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</si>
  <si>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</si>
  <si>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</si>
  <si>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</si>
  <si>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</si>
  <si>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</si>
  <si>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</si>
  <si>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</si>
  <si>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</si>
  <si>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</si>
  <si>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</si>
  <si>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</si>
  <si>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</si>
  <si>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</si>
  <si>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</si>
  <si>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</si>
  <si>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</si>
  <si>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</si>
  <si>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</si>
  <si>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</si>
  <si>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</si>
  <si>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</si>
  <si>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</si>
  <si>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</si>
  <si>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</si>
  <si>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</si>
  <si>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</si>
  <si>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</si>
  <si>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</si>
  <si>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</si>
  <si>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</si>
  <si>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</si>
  <si>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</si>
  <si>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</si>
  <si>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</si>
  <si>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</si>
  <si>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</si>
  <si>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</si>
  <si>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</si>
  <si>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</si>
  <si>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</si>
  <si>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</si>
  <si>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</si>
  <si>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</si>
  <si>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</si>
  <si>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</si>
  <si>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</si>
  <si>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</si>
  <si>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</si>
  <si>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</si>
  <si>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</si>
  <si>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</si>
  <si>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</si>
  <si>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</si>
  <si>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</si>
  <si>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</si>
  <si>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</si>
  <si>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</si>
  <si>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</si>
  <si>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</si>
  <si>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</si>
  <si>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</si>
  <si>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</si>
  <si>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</si>
  <si>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</si>
  <si>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</si>
  <si>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</si>
  <si>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</si>
  <si>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</si>
  <si>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</si>
  <si>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</si>
  <si>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</si>
  <si>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</si>
  <si>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</si>
  <si>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</si>
  <si>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</si>
  <si>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</si>
  <si>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</si>
  <si>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</si>
  <si>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</si>
  <si>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</si>
  <si>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</si>
  <si>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</si>
  <si>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</si>
  <si>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</si>
  <si>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</si>
  <si>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</si>
  <si>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</si>
  <si>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</si>
  <si>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</si>
  <si>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</si>
  <si>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</si>
  <si>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</si>
  <si>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</si>
  <si>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</si>
  <si>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</si>
  <si>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</si>
  <si>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</si>
  <si>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</si>
  <si>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</si>
  <si>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</si>
  <si>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</si>
  <si>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</si>
  <si>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</si>
  <si>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</si>
  <si>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</si>
  <si>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</si>
  <si>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</si>
  <si>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</si>
  <si>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</si>
  <si>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</si>
  <si>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</si>
  <si>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</si>
  <si>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</si>
  <si>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</si>
  <si>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</si>
  <si>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</si>
  <si>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</si>
  <si>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</si>
  <si>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</si>
  <si>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</si>
  <si>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</si>
  <si>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</si>
  <si>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</si>
  <si>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</si>
  <si>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</si>
  <si>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</si>
  <si>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</si>
  <si>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</si>
  <si>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</si>
  <si>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</si>
  <si>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</si>
  <si>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</si>
  <si>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</si>
  <si>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</si>
  <si>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</si>
  <si>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</si>
  <si>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</si>
  <si>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</si>
  <si>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</si>
  <si>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</si>
  <si>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</si>
  <si>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</si>
  <si>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</si>
  <si>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</si>
  <si>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</si>
  <si>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</si>
  <si>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</si>
  <si>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</si>
  <si>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</si>
  <si>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</si>
  <si>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</si>
  <si>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</si>
  <si>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</si>
  <si>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</si>
  <si>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</si>
  <si>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</si>
  <si>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</si>
  <si>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</si>
  <si>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</si>
  <si>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</si>
  <si>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</si>
  <si>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</si>
  <si>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</si>
  <si>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</si>
  <si>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</si>
  <si>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</si>
  <si>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</si>
  <si>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</si>
  <si>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</si>
  <si>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</si>
  <si>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</si>
  <si>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</si>
  <si>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</si>
  <si>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</si>
  <si>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</si>
  <si>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</si>
  <si>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</si>
  <si>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</si>
  <si>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</si>
  <si>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</si>
  <si>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</si>
  <si>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</si>
  <si>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</si>
  <si>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</si>
  <si>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</si>
  <si>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</si>
  <si>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</si>
  <si>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</si>
  <si>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</si>
  <si>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</si>
  <si>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</si>
  <si>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</si>
  <si>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</si>
  <si>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</si>
  <si>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</si>
  <si>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</si>
  <si>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</si>
  <si>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</si>
  <si>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</si>
  <si>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</si>
  <si>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</si>
  <si>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</si>
  <si>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</si>
  <si>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</si>
  <si>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</si>
  <si>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</si>
  <si>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</si>
  <si>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</si>
  <si>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</si>
  <si>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</si>
  <si>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</si>
  <si>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</si>
  <si>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</si>
  <si>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</si>
  <si>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</si>
  <si>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</si>
  <si>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</si>
  <si>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</si>
  <si>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</si>
  <si>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</si>
  <si>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</si>
  <si>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</si>
  <si>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</si>
  <si>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</si>
  <si>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</si>
  <si>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</si>
  <si>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</si>
  <si>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</si>
  <si>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</si>
  <si>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</si>
  <si>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</si>
  <si>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</si>
  <si>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</si>
  <si>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</si>
  <si>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</si>
  <si>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</si>
  <si>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</si>
  <si>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</si>
  <si>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</si>
  <si>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</si>
  <si>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</si>
  <si>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</si>
  <si>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</si>
  <si>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</si>
  <si>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</si>
  <si>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</si>
  <si>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</si>
  <si>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</si>
  <si>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</si>
  <si>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</si>
  <si>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</si>
  <si>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</si>
  <si>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</si>
  <si>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</si>
  <si>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</si>
  <si>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</si>
  <si>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</si>
  <si>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</si>
  <si>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</si>
  <si>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</si>
  <si>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</si>
  <si>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</si>
  <si>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</si>
  <si>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</si>
  <si>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</si>
  <si>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</si>
  <si>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</si>
  <si>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</si>
  <si>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</si>
  <si>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</si>
  <si>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</si>
  <si>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</si>
  <si>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</si>
  <si>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</si>
  <si>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</si>
  <si>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</si>
  <si>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</si>
  <si>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</si>
  <si>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</si>
  <si>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</si>
  <si>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</si>
  <si>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</si>
  <si>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</si>
  <si>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</si>
  <si>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</si>
  <si>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</si>
  <si>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</si>
  <si>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</si>
  <si>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</si>
  <si>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</si>
  <si>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</si>
  <si>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</si>
  <si>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</si>
  <si>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</si>
  <si>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</si>
  <si>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</si>
  <si>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</si>
  <si>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</si>
  <si>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</si>
  <si>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</si>
  <si>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</si>
  <si>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</si>
  <si>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</si>
  <si>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</si>
  <si>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</si>
  <si>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</si>
  <si>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</si>
  <si>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</si>
  <si>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</si>
  <si>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</si>
  <si>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</si>
  <si>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</si>
  <si>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</si>
  <si>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</si>
  <si>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</si>
  <si>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</si>
  <si>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</si>
  <si>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</si>
  <si>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</si>
  <si>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</si>
  <si>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</si>
  <si>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</si>
  <si>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</si>
  <si>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</si>
  <si>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</si>
  <si>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</si>
  <si>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</si>
  <si>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</si>
  <si>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</si>
  <si>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</si>
  <si>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</si>
  <si>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</si>
  <si>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</si>
  <si>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</si>
  <si>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</si>
  <si>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</si>
  <si>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</si>
  <si>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</si>
  <si>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</si>
  <si>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</si>
  <si>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</si>
  <si>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</si>
  <si>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</si>
  <si>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</si>
  <si>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</si>
  <si>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</si>
  <si>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</si>
  <si>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</si>
  <si>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</si>
  <si>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</si>
  <si>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</si>
  <si>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</si>
  <si>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</si>
  <si>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</si>
  <si>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</si>
  <si>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</si>
  <si>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</si>
  <si>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</si>
  <si>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</si>
  <si>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</si>
  <si>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</si>
  <si>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</si>
  <si>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</si>
  <si>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</si>
  <si>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</si>
  <si>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</si>
  <si>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</si>
  <si>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</si>
  <si>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</si>
  <si>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</si>
  <si>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</si>
  <si>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</si>
  <si>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</si>
  <si>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</si>
  <si>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</si>
  <si>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</si>
  <si>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</si>
  <si>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</si>
  <si>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</si>
  <si>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</si>
  <si>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</si>
  <si>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</si>
  <si>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</si>
  <si>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</si>
  <si>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</si>
  <si>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</si>
  <si>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</si>
  <si>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</si>
  <si>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</si>
  <si>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</si>
  <si>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</si>
  <si>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</si>
  <si>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</si>
  <si>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</si>
  <si>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</si>
  <si>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</si>
  <si>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</si>
  <si>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</si>
  <si>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</si>
  <si>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</si>
  <si>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</si>
  <si>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</si>
  <si>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</si>
  <si>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</si>
  <si>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</si>
  <si>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</si>
  <si>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</si>
  <si>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</si>
  <si>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</si>
  <si>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</si>
  <si>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</si>
  <si>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</si>
  <si>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</si>
  <si>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</si>
  <si>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</si>
  <si>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</si>
  <si>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</si>
  <si>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</si>
  <si>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</si>
  <si>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</si>
  <si>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</si>
  <si>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</si>
  <si>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</si>
  <si>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</si>
  <si>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</si>
  <si>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</si>
  <si>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</si>
  <si>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</si>
  <si>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</si>
  <si>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</si>
  <si>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</si>
  <si>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</si>
  <si>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</si>
  <si>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</si>
  <si>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</si>
  <si>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</si>
  <si>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</si>
  <si>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</si>
  <si>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</si>
  <si>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</si>
  <si>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</si>
  <si>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</si>
  <si>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</si>
  <si>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</si>
  <si>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</si>
  <si>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</si>
  <si>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</si>
  <si>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</si>
  <si>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</si>
  <si>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</si>
  <si>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</si>
  <si>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</si>
  <si>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</si>
  <si>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</si>
  <si>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</si>
  <si>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</si>
  <si>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</si>
  <si>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</si>
  <si>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</si>
  <si>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</si>
  <si>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</si>
  <si>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</si>
  <si>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</si>
  <si>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</si>
  <si>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</si>
  <si>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</si>
  <si>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</si>
  <si>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</si>
  <si>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</si>
  <si>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</si>
  <si>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</si>
  <si>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</si>
  <si>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</si>
  <si>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</si>
  <si>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</si>
  <si>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</si>
  <si>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</si>
  <si>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</si>
  <si>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</si>
  <si>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</si>
  <si>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</si>
  <si>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</si>
  <si>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</si>
  <si>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</si>
  <si>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</si>
  <si>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</si>
  <si>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</si>
  <si>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</si>
  <si>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</si>
  <si>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</si>
  <si>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</si>
  <si>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</si>
  <si>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</si>
  <si>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</si>
  <si>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</si>
  <si>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</si>
  <si>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</si>
  <si>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</si>
  <si>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</si>
  <si>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</si>
  <si>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</si>
  <si>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</si>
  <si>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</si>
  <si>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</si>
  <si>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</si>
  <si>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</si>
  <si>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</si>
  <si>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</si>
  <si>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</si>
  <si>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</si>
  <si>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</si>
  <si>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</si>
  <si>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</si>
  <si>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</si>
  <si>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</si>
  <si>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</si>
  <si>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</si>
  <si>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</si>
  <si>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</si>
  <si>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</si>
  <si>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</si>
  <si>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</si>
  <si>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</si>
  <si>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</si>
  <si>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</si>
  <si>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</si>
  <si>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</si>
  <si>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</si>
  <si>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</si>
  <si>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</si>
  <si>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</si>
  <si>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</si>
  <si>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</si>
  <si>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</si>
  <si>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</si>
  <si>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</si>
  <si>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</si>
  <si>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</si>
  <si>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</si>
  <si>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</si>
  <si>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</si>
  <si>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</si>
  <si>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</si>
  <si>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</si>
  <si>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</si>
  <si>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</si>
  <si>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</si>
  <si>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</si>
  <si>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</si>
  <si>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</si>
  <si>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</si>
  <si>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</si>
  <si>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</si>
  <si>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</si>
  <si>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</si>
  <si>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</si>
  <si>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</si>
  <si>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</si>
  <si>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</si>
  <si>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</si>
  <si>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</si>
  <si>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</si>
  <si>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</si>
  <si>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</si>
  <si>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</si>
  <si>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</si>
  <si>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</si>
  <si>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</si>
  <si>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</si>
  <si>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</si>
  <si>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</si>
  <si>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</si>
  <si>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</si>
  <si>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</si>
  <si>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</si>
  <si>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</si>
  <si>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</si>
  <si>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</si>
  <si>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</si>
  <si>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</si>
  <si>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</si>
  <si>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</si>
  <si>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</si>
  <si>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</si>
  <si>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</si>
  <si>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</si>
  <si>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</si>
  <si>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</si>
  <si>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</si>
  <si>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</si>
  <si>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</si>
  <si>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</si>
  <si>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</si>
  <si>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</si>
  <si>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</si>
  <si>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</si>
  <si>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</si>
  <si>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</si>
  <si>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</si>
  <si>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</si>
  <si>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</si>
  <si>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</si>
  <si>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</si>
  <si>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</si>
  <si>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</si>
  <si>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</si>
  <si>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</si>
  <si>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</si>
  <si>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</si>
  <si>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</si>
  <si>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</si>
  <si>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</si>
  <si>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</si>
  <si>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</si>
  <si>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</si>
  <si>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</si>
  <si>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</si>
  <si>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</si>
  <si>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</si>
  <si>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</si>
  <si>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</si>
  <si>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</si>
  <si>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</si>
  <si>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</si>
  <si>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</si>
  <si>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</si>
  <si>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</si>
  <si>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</si>
  <si>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</si>
  <si>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</si>
  <si>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</si>
  <si>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</si>
  <si>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</si>
  <si>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</si>
  <si>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</si>
  <si>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</si>
  <si>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</si>
  <si>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</si>
  <si>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</si>
  <si>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</si>
  <si>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</si>
  <si>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</si>
  <si>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</si>
  <si>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</si>
  <si>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</si>
  <si>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</si>
  <si>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</si>
  <si>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</si>
  <si>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</si>
  <si>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</si>
  <si>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</si>
  <si>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</si>
  <si>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</si>
  <si>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</si>
  <si>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</si>
  <si>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</si>
  <si>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</si>
  <si>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</si>
  <si>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</si>
  <si>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</si>
  <si>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</si>
  <si>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</si>
  <si>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</si>
  <si>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</si>
  <si>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</si>
  <si>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</si>
  <si>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</si>
  <si>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</si>
  <si>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</si>
  <si>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</si>
  <si>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</si>
  <si>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</si>
  <si>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</si>
  <si>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</si>
  <si>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</si>
  <si>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</si>
  <si>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</si>
  <si>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</si>
  <si>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</si>
  <si>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</si>
  <si>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</si>
  <si>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</si>
  <si>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</si>
  <si>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</si>
  <si>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</si>
  <si>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</si>
  <si>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</si>
  <si>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</si>
  <si>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</si>
  <si>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</si>
  <si>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</si>
  <si>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</si>
  <si>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</si>
  <si>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</si>
  <si>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</si>
  <si>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</si>
  <si>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</si>
  <si>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</si>
  <si>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</si>
  <si>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</si>
  <si>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</si>
  <si>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</si>
  <si>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</si>
  <si>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</si>
  <si>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</si>
  <si>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</si>
  <si>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</si>
  <si>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</si>
  <si>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</si>
  <si>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</si>
  <si>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</si>
  <si>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</si>
  <si>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</si>
  <si>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</si>
  <si>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</si>
  <si>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</si>
  <si>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</si>
  <si>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</si>
  <si>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</si>
  <si>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</si>
  <si>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</si>
  <si>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</si>
  <si>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</si>
  <si>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</si>
  <si>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</si>
  <si>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</si>
  <si>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</si>
  <si>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</si>
  <si>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</si>
  <si>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</si>
  <si>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</si>
  <si>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</si>
  <si>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</si>
  <si>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</si>
  <si>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</si>
  <si>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</si>
  <si>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</si>
  <si>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</si>
  <si>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</si>
  <si>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</si>
  <si>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</si>
  <si>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</si>
  <si>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</si>
  <si>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</si>
  <si>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</si>
  <si>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</si>
  <si>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</si>
  <si>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</si>
  <si>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</si>
  <si>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</si>
  <si>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</si>
  <si>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</si>
  <si>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</si>
  <si>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</si>
  <si>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</si>
  <si>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</si>
  <si>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</si>
  <si>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</si>
  <si>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</si>
  <si>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</si>
  <si>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</si>
  <si>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</si>
  <si>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</si>
  <si>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</si>
  <si>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</si>
  <si>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</si>
  <si>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</si>
  <si>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</si>
  <si>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</si>
  <si>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</si>
  <si>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</si>
  <si>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</si>
  <si>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</si>
  <si>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</si>
  <si>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</si>
  <si>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</si>
  <si>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</si>
  <si>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</si>
  <si>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</si>
  <si>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</si>
  <si>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</si>
  <si>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</si>
  <si>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</si>
  <si>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</si>
  <si>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</si>
  <si>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</si>
  <si>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</si>
  <si>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</si>
  <si>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</si>
  <si>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</si>
  <si>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</si>
  <si>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</si>
  <si>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</si>
  <si>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</si>
  <si>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</si>
  <si>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</si>
  <si>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</si>
  <si>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</si>
  <si>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</si>
  <si>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</si>
  <si>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</si>
  <si>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</si>
  <si>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</si>
  <si>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</si>
  <si>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</si>
  <si>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</si>
  <si>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</si>
  <si>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</si>
  <si>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</si>
  <si>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</si>
  <si>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</si>
  <si>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</si>
  <si>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</si>
  <si>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</si>
  <si>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</si>
  <si>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</si>
  <si>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</si>
  <si>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</si>
  <si>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</si>
  <si>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</si>
  <si>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</si>
  <si>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</si>
  <si>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</si>
  <si>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</si>
  <si>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</si>
  <si>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</si>
  <si>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</si>
  <si>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</si>
  <si>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</si>
  <si>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</si>
  <si>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</si>
  <si>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</si>
  <si>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</si>
  <si>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</si>
  <si>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</si>
  <si>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</si>
  <si>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</si>
  <si>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</si>
  <si>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</si>
  <si>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</si>
  <si>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</si>
  <si>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</si>
  <si>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</si>
  <si>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</si>
  <si>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</si>
  <si>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</si>
  <si>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</si>
  <si>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</si>
  <si>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</si>
  <si>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</si>
  <si>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</si>
  <si>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</si>
  <si>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</si>
  <si>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</si>
  <si>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</si>
  <si>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</si>
  <si>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</si>
  <si>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</si>
  <si>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</si>
  <si>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</si>
  <si>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</si>
  <si>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</si>
  <si>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</si>
  <si>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</si>
  <si>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</si>
  <si>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</si>
  <si>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</si>
  <si>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</si>
  <si>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</si>
  <si>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</si>
  <si>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</si>
  <si>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</si>
  <si>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</si>
  <si>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</si>
  <si>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</si>
  <si>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</si>
  <si>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</si>
  <si>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</si>
  <si>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</si>
  <si>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</si>
  <si>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</si>
  <si>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</si>
  <si>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</si>
  <si>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</si>
  <si>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</si>
  <si>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</si>
  <si>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</si>
  <si>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</si>
  <si>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</si>
  <si>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</si>
  <si>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</si>
  <si>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</si>
  <si>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</si>
  <si>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</si>
  <si>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</si>
  <si>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</si>
  <si>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</si>
  <si>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</si>
  <si>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</si>
  <si>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</si>
  <si>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</si>
  <si>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</si>
  <si>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</si>
  <si>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</si>
  <si>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</si>
  <si>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</si>
  <si>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</si>
  <si>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</si>
  <si>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</si>
  <si>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</si>
  <si>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</si>
  <si>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</si>
  <si>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</si>
  <si>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</si>
  <si>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</si>
  <si>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</si>
  <si>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</si>
  <si>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</si>
  <si>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</si>
  <si>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</si>
  <si>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</si>
  <si>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</si>
  <si>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</si>
  <si>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</si>
  <si>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</si>
  <si>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</si>
  <si>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</si>
  <si>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</si>
  <si>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</si>
  <si>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</si>
  <si>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</si>
  <si>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</si>
  <si>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</si>
  <si>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</si>
  <si>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</si>
  <si>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</si>
  <si>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</si>
  <si>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</si>
  <si>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</si>
  <si>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</si>
  <si>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</si>
  <si>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</si>
  <si>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</si>
  <si>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</si>
  <si>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</si>
  <si>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</si>
  <si>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</si>
  <si>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</si>
  <si>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</si>
  <si>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</si>
  <si>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</si>
  <si>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</si>
  <si>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</si>
  <si>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</si>
  <si>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</si>
  <si>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</si>
  <si>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</si>
  <si>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</si>
  <si>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</si>
  <si>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</si>
  <si>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</si>
  <si>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</si>
  <si>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</si>
  <si>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</si>
  <si>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</si>
  <si>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</si>
  <si>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</si>
  <si>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</si>
  <si>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</si>
  <si>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</si>
  <si>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</si>
  <si>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</si>
  <si>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</si>
  <si>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</si>
  <si>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</si>
  <si>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</si>
  <si>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</si>
  <si>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</si>
  <si>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</si>
  <si>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</si>
  <si>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</si>
  <si>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</si>
  <si>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</si>
  <si>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</si>
  <si>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</si>
  <si>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</si>
  <si>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</si>
  <si>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</si>
  <si>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</si>
  <si>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</si>
  <si>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</si>
  <si>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</si>
  <si>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</si>
  <si>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</si>
  <si>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</si>
  <si>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</si>
  <si>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</si>
  <si>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</si>
  <si>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</si>
  <si>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</si>
  <si>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</si>
  <si>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</si>
  <si>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</si>
  <si>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</si>
  <si>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</si>
  <si>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</si>
  <si>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</si>
  <si>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</si>
  <si>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</si>
  <si>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</si>
  <si>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</si>
  <si>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</si>
  <si>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</si>
  <si>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</si>
  <si>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</si>
  <si>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</si>
  <si>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</si>
  <si>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</si>
  <si>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</si>
  <si>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</si>
  <si>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</si>
  <si>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</si>
  <si>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</si>
  <si>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</si>
  <si>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</si>
  <si>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</si>
  <si>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</si>
  <si>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</si>
  <si>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</si>
  <si>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</si>
  <si>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</si>
  <si>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</si>
  <si>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</si>
  <si>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</si>
  <si>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</si>
  <si>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</si>
  <si>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</si>
  <si>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</si>
  <si>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</si>
  <si>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</si>
  <si>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</si>
  <si>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</si>
  <si>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</si>
  <si>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</si>
  <si>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</si>
  <si>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</si>
  <si>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</si>
  <si>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</si>
  <si>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</si>
  <si>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</si>
  <si>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</si>
  <si>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</si>
  <si>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</si>
  <si>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</si>
  <si>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</si>
  <si>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</si>
  <si>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</si>
  <si>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</si>
  <si>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</si>
  <si>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</si>
  <si>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</si>
  <si>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</si>
  <si>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</si>
  <si>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</si>
  <si>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</si>
  <si>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</si>
  <si>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</si>
  <si>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</si>
  <si>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</si>
  <si>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</si>
  <si>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</si>
  <si>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</si>
  <si>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</si>
  <si>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</si>
  <si>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</si>
  <si>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</si>
  <si>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</si>
  <si>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</si>
  <si>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</si>
  <si>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</si>
  <si>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</si>
  <si>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</si>
  <si>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</si>
  <si>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</si>
  <si>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</si>
  <si>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</si>
  <si>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</si>
  <si>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</si>
  <si>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</si>
  <si>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</si>
  <si>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</si>
  <si>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</si>
  <si>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</si>
  <si>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</si>
  <si>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</si>
  <si>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</si>
  <si>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</si>
  <si>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</si>
  <si>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</si>
  <si>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</si>
  <si>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</si>
  <si>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</si>
  <si>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</si>
  <si>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</si>
  <si>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</si>
  <si>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</si>
  <si>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</si>
  <si>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</si>
  <si>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</si>
  <si>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</si>
  <si>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</si>
  <si>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</si>
  <si>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</si>
  <si>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</si>
  <si>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</si>
  <si>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</si>
  <si>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</si>
  <si>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</si>
  <si>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</si>
  <si>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</si>
  <si>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</si>
  <si>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</si>
  <si>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</si>
  <si>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</si>
  <si>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</si>
  <si>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</si>
  <si>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</si>
  <si>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</si>
  <si>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</si>
  <si>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</si>
  <si>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</si>
  <si>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</si>
  <si>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</si>
  <si>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</si>
  <si>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</si>
  <si>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</si>
  <si>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</si>
  <si>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</si>
  <si>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</si>
  <si>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</si>
  <si>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</si>
  <si>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</si>
  <si>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</si>
  <si>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</si>
  <si>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</si>
  <si>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</si>
  <si>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</si>
  <si>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</si>
  <si>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</si>
  <si>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</si>
  <si>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</si>
  <si>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</si>
  <si>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</si>
  <si>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</si>
  <si>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</si>
  <si>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</si>
  <si>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</si>
  <si>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</si>
  <si>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</si>
  <si>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</si>
  <si>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</si>
  <si>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</si>
  <si>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</si>
  <si>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</si>
  <si>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</si>
  <si>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</si>
  <si>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</si>
  <si>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</si>
  <si>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</si>
  <si>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</si>
  <si>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</si>
  <si>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</si>
  <si>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</si>
  <si>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</si>
  <si>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</si>
  <si>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</si>
  <si>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</si>
  <si>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</si>
  <si>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</si>
  <si>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</si>
  <si>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</si>
  <si>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</si>
  <si>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</si>
  <si>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</si>
  <si>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</si>
  <si>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</si>
  <si>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</si>
  <si>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</si>
  <si>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</si>
  <si>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</si>
  <si>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</si>
  <si>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</si>
  <si>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</si>
  <si>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</si>
  <si>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</si>
  <si>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</si>
  <si>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</si>
  <si>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</si>
  <si>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</si>
  <si>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</si>
  <si>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</si>
  <si>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</si>
  <si>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</si>
  <si>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</si>
  <si>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</si>
  <si>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</si>
  <si>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</si>
  <si>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</si>
  <si>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</si>
  <si>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</si>
  <si>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</si>
  <si>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</si>
  <si>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</si>
  <si>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</si>
  <si>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</si>
  <si>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</si>
  <si>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</si>
  <si>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</si>
  <si>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</si>
  <si>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</si>
  <si>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</si>
  <si>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</si>
  <si>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</si>
  <si>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</si>
  <si>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</si>
  <si>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</si>
  <si>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</si>
  <si>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</si>
  <si>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</si>
  <si>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</si>
  <si>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</si>
  <si>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</si>
  <si>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</si>
  <si>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</si>
  <si>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</si>
  <si>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</si>
  <si>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</si>
  <si>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</si>
  <si>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</si>
  <si>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</si>
  <si>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</si>
  <si>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</si>
  <si>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</si>
  <si>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</si>
  <si>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</si>
  <si>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</si>
  <si>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</si>
  <si>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</si>
  <si>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</si>
  <si>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</si>
  <si>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</si>
  <si>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</si>
  <si>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</si>
  <si>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</si>
  <si>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</si>
  <si>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</si>
  <si>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</si>
  <si>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</si>
  <si>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</si>
  <si>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</si>
  <si>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</si>
  <si>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</si>
  <si>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</si>
  <si>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</si>
  <si>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</si>
  <si>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</si>
  <si>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</si>
  <si>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</si>
  <si>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</si>
  <si>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</si>
  <si>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</si>
  <si>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</si>
  <si>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</si>
  <si>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</si>
  <si>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</si>
  <si>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</si>
  <si>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</si>
  <si>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</si>
  <si>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</si>
  <si>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</si>
  <si>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</si>
  <si>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</si>
  <si>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</si>
  <si>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</si>
  <si>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</si>
  <si>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</si>
  <si>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</si>
  <si>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</si>
  <si>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</si>
  <si>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</si>
  <si>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</si>
  <si>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</si>
  <si>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</si>
  <si>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</si>
  <si>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</si>
  <si>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</si>
  <si>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</si>
  <si>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</si>
  <si>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</si>
  <si>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</si>
  <si>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</si>
  <si>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</si>
  <si>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</si>
  <si>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</si>
  <si>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</si>
  <si>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</si>
  <si>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</si>
  <si>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</si>
  <si>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</si>
  <si>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</si>
  <si>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</si>
  <si>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</si>
  <si>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</si>
  <si>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</si>
  <si>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</si>
  <si>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</si>
  <si>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</si>
  <si>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</si>
  <si>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</si>
  <si>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</si>
  <si>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</si>
  <si>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</si>
  <si>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</si>
  <si>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</si>
  <si>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</si>
  <si>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</si>
  <si>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</si>
  <si>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</si>
  <si>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</si>
  <si>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</si>
  <si>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</si>
  <si>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</si>
  <si>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</si>
  <si>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</si>
  <si>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</si>
  <si>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</si>
  <si>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</si>
  <si>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</si>
  <si>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</si>
  <si>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</si>
  <si>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</si>
  <si>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</si>
  <si>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</si>
  <si>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</si>
  <si>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</si>
  <si>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</si>
  <si>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</si>
  <si>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</si>
  <si>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</si>
  <si>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</si>
  <si>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</si>
  <si>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</si>
  <si>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</si>
  <si>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</si>
  <si>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</si>
  <si>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</si>
  <si>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</si>
  <si>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</si>
  <si>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</si>
  <si>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</si>
  <si>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</si>
  <si>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</si>
  <si>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</si>
  <si>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</si>
  <si>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</si>
  <si>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</si>
  <si>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</si>
  <si>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</si>
  <si>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</si>
  <si>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</si>
  <si>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</si>
  <si>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</si>
  <si>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</si>
  <si>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</si>
  <si>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</si>
  <si>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</si>
  <si>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</si>
  <si>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</si>
  <si>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</si>
  <si>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</si>
  <si>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</si>
  <si>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</si>
  <si>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</si>
  <si>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</si>
  <si>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</si>
  <si>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</si>
  <si>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</si>
  <si>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</si>
  <si>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</si>
  <si>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</si>
  <si>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</si>
  <si>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</si>
  <si>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</si>
  <si>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</si>
  <si>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</si>
  <si>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</si>
  <si>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</si>
  <si>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</si>
  <si>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</si>
  <si>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</si>
  <si>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</si>
  <si>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</si>
  <si>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</si>
  <si>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</si>
  <si>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</si>
  <si>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</si>
  <si>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</si>
  <si>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</si>
  <si>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</si>
  <si>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</si>
  <si>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</si>
  <si>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</si>
  <si>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</si>
  <si>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</si>
  <si>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</si>
  <si>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</si>
  <si>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</si>
  <si>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</si>
  <si>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</si>
  <si>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</si>
  <si>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</si>
  <si>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</si>
  <si>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</si>
  <si>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</si>
  <si>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</si>
  <si>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</si>
  <si>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</si>
  <si>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</si>
  <si>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</si>
  <si>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</si>
  <si>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</si>
  <si>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</si>
  <si>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</si>
  <si>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</si>
  <si>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</si>
  <si>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</si>
  <si>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</si>
  <si>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</si>
  <si>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</si>
  <si>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</si>
  <si>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</si>
  <si>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</si>
  <si>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</si>
  <si>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</si>
  <si>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</si>
  <si>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</si>
  <si>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</si>
  <si>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</si>
  <si>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</si>
  <si>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</si>
  <si>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</si>
  <si>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</si>
  <si>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</si>
  <si>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</si>
  <si>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</si>
  <si>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</si>
  <si>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</si>
  <si>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</si>
  <si>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</si>
  <si>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</si>
  <si>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</si>
  <si>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</si>
  <si>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</si>
  <si>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</si>
  <si>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</si>
  <si>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</si>
  <si>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</si>
  <si>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</si>
  <si>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</si>
  <si>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</si>
  <si>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</si>
  <si>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</si>
  <si>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</si>
  <si>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</si>
  <si>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</si>
  <si>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</si>
  <si>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</si>
  <si>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</si>
  <si>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</si>
  <si>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</si>
  <si>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</si>
  <si>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</si>
  <si>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</si>
  <si>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</si>
  <si>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</si>
  <si>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</si>
  <si>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</si>
  <si>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</si>
  <si>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</si>
  <si>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</si>
  <si>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</si>
  <si>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</si>
  <si>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</si>
  <si>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</si>
  <si>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</si>
  <si>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</si>
  <si>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</si>
  <si>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</si>
  <si>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</si>
  <si>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</si>
  <si>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</si>
  <si>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</si>
  <si>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</si>
  <si>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</si>
  <si>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</si>
  <si>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</si>
  <si>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</si>
  <si>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</si>
  <si>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</si>
  <si>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</si>
  <si>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</si>
  <si>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</si>
  <si>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</si>
  <si>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</si>
  <si>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</si>
  <si>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</si>
  <si>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</si>
  <si>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</si>
  <si>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</si>
  <si>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</si>
  <si>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</si>
  <si>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</si>
  <si>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</si>
  <si>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</si>
  <si>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</si>
  <si>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</si>
  <si>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</si>
  <si>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</si>
  <si>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</si>
  <si>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</si>
  <si>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</si>
  <si>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</si>
  <si>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</si>
  <si>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</si>
  <si>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</si>
  <si>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</si>
  <si>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</si>
  <si>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</si>
  <si>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</si>
  <si>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</si>
  <si>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</si>
  <si>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</si>
  <si>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</si>
  <si>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</si>
  <si>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</si>
  <si>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</si>
  <si>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</si>
  <si>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</si>
  <si>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</si>
  <si>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</si>
  <si>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</si>
  <si>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</si>
  <si>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</si>
  <si>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</si>
  <si>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</si>
  <si>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</si>
  <si>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</si>
  <si>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</si>
  <si>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</si>
  <si>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</si>
  <si>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</si>
  <si>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</si>
  <si>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</si>
  <si>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</si>
  <si>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</si>
  <si>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</si>
  <si>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</si>
  <si>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</si>
  <si>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</si>
  <si>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</si>
  <si>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</si>
  <si>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</si>
  <si>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</si>
  <si>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</si>
  <si>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</si>
  <si>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</si>
  <si>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</si>
  <si>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</si>
  <si>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</si>
  <si>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</si>
  <si>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</si>
  <si>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</si>
  <si>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</si>
  <si>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</si>
  <si>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</si>
  <si>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</si>
  <si>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</si>
  <si>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</si>
  <si>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</si>
  <si>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</si>
  <si>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</si>
  <si>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</si>
  <si>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</si>
  <si>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</si>
  <si>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</si>
  <si>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</si>
  <si>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</si>
  <si>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</si>
  <si>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</si>
  <si>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</si>
  <si>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</si>
  <si>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</si>
  <si>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</si>
  <si>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</si>
  <si>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</si>
  <si>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</si>
  <si>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</si>
  <si>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</si>
  <si>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</si>
  <si>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</si>
  <si>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</si>
  <si>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</si>
  <si>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</si>
  <si>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</si>
  <si>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</si>
  <si>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</si>
  <si>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</si>
  <si>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</si>
  <si>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</si>
  <si>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</si>
  <si>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</si>
  <si>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</si>
  <si>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</si>
  <si>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</si>
  <si>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</si>
  <si>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</si>
  <si>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</si>
  <si>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</si>
  <si>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</si>
  <si>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</si>
  <si>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</si>
  <si>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</si>
  <si>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</si>
  <si>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</si>
  <si>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</si>
  <si>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</si>
  <si>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</si>
  <si>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</si>
  <si>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</si>
  <si>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</si>
  <si>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</si>
  <si>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</si>
  <si>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</si>
  <si>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</si>
  <si>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</si>
  <si>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</si>
  <si>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</si>
  <si>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</si>
  <si>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</si>
  <si>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</si>
  <si>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</si>
  <si>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</si>
  <si>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</si>
  <si>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</si>
  <si>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</si>
  <si>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</si>
  <si>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</si>
  <si>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</si>
  <si>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</si>
  <si>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</si>
  <si>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</si>
  <si>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</si>
  <si>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</si>
  <si>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</si>
  <si>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</si>
  <si>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</si>
  <si>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</si>
  <si>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</si>
  <si>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</si>
  <si>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</si>
  <si>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</si>
  <si>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</si>
  <si>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</si>
  <si>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</si>
  <si>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</si>
  <si>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</si>
  <si>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</si>
  <si>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</si>
  <si>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</si>
  <si>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</si>
  <si>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</si>
  <si>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</si>
  <si>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</si>
  <si>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</si>
  <si>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</si>
  <si>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</si>
  <si>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</si>
  <si>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</si>
  <si>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</si>
  <si>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</si>
  <si>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</si>
  <si>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</si>
  <si>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</si>
  <si>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</si>
  <si>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</si>
  <si>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</si>
  <si>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</si>
  <si>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</si>
  <si>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</si>
  <si>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</si>
  <si>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</si>
  <si>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</si>
  <si>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</si>
  <si>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</si>
  <si>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</si>
  <si>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</si>
  <si>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</si>
  <si>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</si>
  <si>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</si>
  <si>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</si>
  <si>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</si>
  <si>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</si>
  <si>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</si>
  <si>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</si>
  <si>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</si>
  <si>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</si>
  <si>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</si>
  <si>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</si>
  <si>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</si>
  <si>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</si>
  <si>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</si>
  <si>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</si>
  <si>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</si>
  <si>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</si>
  <si>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</si>
  <si>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</si>
  <si>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</si>
  <si>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</si>
  <si>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</si>
  <si>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</si>
  <si>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</si>
  <si>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</si>
  <si>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</si>
  <si>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</si>
  <si>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</si>
  <si>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</si>
  <si>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</si>
  <si>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</si>
  <si>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</si>
  <si>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</si>
  <si>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</si>
  <si>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</si>
  <si>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</si>
  <si>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</si>
  <si>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</si>
  <si>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</si>
  <si>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</si>
  <si>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</si>
  <si>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</si>
  <si>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</si>
  <si>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</si>
  <si>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</si>
  <si>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</si>
  <si>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</si>
  <si>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</si>
  <si>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</si>
  <si>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</si>
  <si>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</si>
  <si>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</si>
  <si>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</si>
  <si>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</si>
  <si>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</si>
  <si>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</si>
  <si>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</si>
  <si>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</si>
  <si>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</si>
  <si>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</si>
  <si>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</si>
  <si>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</si>
  <si>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</si>
  <si>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</si>
  <si>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</si>
  <si>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</si>
  <si>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</si>
  <si>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</si>
  <si>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</si>
  <si>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</si>
  <si>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</si>
  <si>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</si>
  <si>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</si>
  <si>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</si>
  <si>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</si>
  <si>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</si>
  <si>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</si>
  <si>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</si>
  <si>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</si>
  <si>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</si>
  <si>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</si>
  <si>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</si>
  <si>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</si>
  <si>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</si>
  <si>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</si>
  <si>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</si>
  <si>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</si>
  <si>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</si>
  <si>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</si>
  <si>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</si>
  <si>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</si>
  <si>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</si>
  <si>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</si>
  <si>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</si>
  <si>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</si>
  <si>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</si>
  <si>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</si>
  <si>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</si>
  <si>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</si>
  <si>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</si>
  <si>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</si>
  <si>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</si>
  <si>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</si>
  <si>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</si>
  <si>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</si>
  <si>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</si>
  <si>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</si>
  <si>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</si>
  <si>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</si>
  <si>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</si>
  <si>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</si>
  <si>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</si>
  <si>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</si>
  <si>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</si>
  <si>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</si>
  <si>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</si>
  <si>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</si>
  <si>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</si>
  <si>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</si>
  <si>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</si>
  <si>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</si>
  <si>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</si>
  <si>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</si>
  <si>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</si>
  <si>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</si>
  <si>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</si>
  <si>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</si>
  <si>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</si>
  <si>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</si>
  <si>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</si>
  <si>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</si>
  <si>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</si>
  <si>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</si>
  <si>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</si>
  <si>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</si>
  <si>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</si>
  <si>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</si>
  <si>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</si>
  <si>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</si>
  <si>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</si>
  <si>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</si>
  <si>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</si>
  <si>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</si>
  <si>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</si>
  <si>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</si>
  <si>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</si>
  <si>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</si>
  <si>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</si>
  <si>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</si>
  <si>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</si>
  <si>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</si>
  <si>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</si>
  <si>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</si>
  <si>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</si>
  <si>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</si>
  <si>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</si>
  <si>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</si>
  <si>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</si>
  <si>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</si>
  <si>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</si>
  <si>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</si>
  <si>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</si>
  <si>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</si>
  <si>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</si>
  <si>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</si>
  <si>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</si>
  <si>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</si>
  <si>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</si>
  <si>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</si>
  <si>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</si>
  <si>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</si>
  <si>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</si>
  <si>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</si>
  <si>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</si>
  <si>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</si>
  <si>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</si>
  <si>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</si>
  <si>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</si>
  <si>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</si>
  <si>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</si>
  <si>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</si>
  <si>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</si>
  <si>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</si>
  <si>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</si>
  <si>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</si>
  <si>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</si>
  <si>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</si>
  <si>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</si>
  <si>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</si>
  <si>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</si>
  <si>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</si>
  <si>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</si>
  <si>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</si>
  <si>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</si>
  <si>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</si>
  <si>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</si>
  <si>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</si>
  <si>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</si>
  <si>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</si>
  <si>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</si>
  <si>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</si>
  <si>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</si>
  <si>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</si>
  <si>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</si>
  <si>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</si>
  <si>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</si>
  <si>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</si>
  <si>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</si>
  <si>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</si>
  <si>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</si>
  <si>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</si>
  <si>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</si>
  <si>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</si>
  <si>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</si>
  <si>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</si>
  <si>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</si>
  <si>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</si>
  <si>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</si>
  <si>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</si>
  <si>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</si>
  <si>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</si>
  <si>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</si>
  <si>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</si>
  <si>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</si>
  <si>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</si>
  <si>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</si>
  <si>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</si>
  <si>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</si>
  <si>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</si>
  <si>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</si>
  <si>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</si>
  <si>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</si>
  <si>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</si>
  <si>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</si>
  <si>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</si>
  <si>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</si>
  <si>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</si>
  <si>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</si>
  <si>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</si>
  <si>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</si>
  <si>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</si>
  <si>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</si>
  <si>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</si>
  <si>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</si>
  <si>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</si>
  <si>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</si>
  <si>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</si>
  <si>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</si>
  <si>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</si>
  <si>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</si>
  <si>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</si>
  <si>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</si>
  <si>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</si>
  <si>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</si>
  <si>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</si>
  <si>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</si>
  <si>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</si>
  <si>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</si>
  <si>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</si>
  <si>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</si>
  <si>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</si>
  <si>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</si>
  <si>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</si>
  <si>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</si>
  <si>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</si>
  <si>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</si>
  <si>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</si>
  <si>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</si>
  <si>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</si>
  <si>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</si>
  <si>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</si>
  <si>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</si>
  <si>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</si>
  <si>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</si>
  <si>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</si>
  <si>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</si>
  <si>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</si>
  <si>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</si>
  <si>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</si>
  <si>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</si>
  <si>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</si>
  <si>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</si>
  <si>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</si>
  <si>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</si>
  <si>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</si>
  <si>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</si>
  <si>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</si>
  <si>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</si>
  <si>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</si>
  <si>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</si>
  <si>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</si>
  <si>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</si>
  <si>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</si>
  <si>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</si>
  <si>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</si>
  <si>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</si>
  <si>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</si>
  <si>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</si>
  <si>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</si>
  <si>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</si>
  <si>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</si>
  <si>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</si>
  <si>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</si>
  <si>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</si>
  <si>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</si>
  <si>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</si>
  <si>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</si>
  <si>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</si>
  <si>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</si>
  <si>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</si>
  <si>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</si>
  <si>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</si>
  <si>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</si>
  <si>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</si>
  <si>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</si>
  <si>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</si>
  <si>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</si>
  <si>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</si>
  <si>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</si>
  <si>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</si>
  <si>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</si>
  <si>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</si>
  <si>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</si>
  <si>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</si>
  <si>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</si>
  <si>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</si>
  <si>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</si>
  <si>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</si>
  <si>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</si>
  <si>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</si>
  <si>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</si>
  <si>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</si>
  <si>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</si>
  <si>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</si>
  <si>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</si>
  <si>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</si>
  <si>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</si>
  <si>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</si>
  <si>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</si>
  <si>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</si>
  <si>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</si>
  <si>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</si>
  <si>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</si>
  <si>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</si>
  <si>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</si>
  <si>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</si>
  <si>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</si>
  <si>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</si>
  <si>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</si>
  <si>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</si>
  <si>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</si>
  <si>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</si>
  <si>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</si>
  <si>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</si>
  <si>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</si>
  <si>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</si>
  <si>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</si>
  <si>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</si>
  <si>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</si>
  <si>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</si>
  <si>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</si>
  <si>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</si>
  <si>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</si>
  <si>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</si>
  <si>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</si>
  <si>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</si>
  <si>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</si>
  <si>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</si>
  <si>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</si>
  <si>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</si>
  <si>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</si>
  <si>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</si>
  <si>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</si>
  <si>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</si>
  <si>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</si>
  <si>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</si>
  <si>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</si>
  <si>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</si>
  <si>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</si>
  <si>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</si>
  <si>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</si>
  <si>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</si>
  <si>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</si>
  <si>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</si>
  <si>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</si>
  <si>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</si>
  <si>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</si>
  <si>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</si>
  <si>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</si>
  <si>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</si>
  <si>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</si>
  <si>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</si>
  <si>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</si>
  <si>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</si>
  <si>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</si>
  <si>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</si>
  <si>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</si>
  <si>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</si>
  <si>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</si>
  <si>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</si>
  <si>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</si>
  <si>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</si>
  <si>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</si>
  <si>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</si>
  <si>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</si>
  <si>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</si>
  <si>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</si>
  <si>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</si>
  <si>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</si>
  <si>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</si>
  <si>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</si>
  <si>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</si>
  <si>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</si>
  <si>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</si>
  <si>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</si>
  <si>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</si>
  <si>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</si>
  <si>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</si>
  <si>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</si>
  <si>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</si>
  <si>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</si>
  <si>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</si>
  <si>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</si>
  <si>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</si>
  <si>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</si>
  <si>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</si>
  <si>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</si>
  <si>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</si>
  <si>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</si>
  <si>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</si>
  <si>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</si>
  <si>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</si>
  <si>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</si>
  <si>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</si>
  <si>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</si>
  <si>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</si>
  <si>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</si>
  <si>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</si>
  <si>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</si>
  <si>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</si>
  <si>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</si>
  <si>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</si>
  <si>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</si>
  <si>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</si>
  <si>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</si>
  <si>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</si>
  <si>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</si>
  <si>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</si>
  <si>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</si>
  <si>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</si>
  <si>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</si>
  <si>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</si>
  <si>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</si>
  <si>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</si>
  <si>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</si>
  <si>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</si>
  <si>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</si>
  <si>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</si>
  <si>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</si>
  <si>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</si>
  <si>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</si>
  <si>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</si>
  <si>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</si>
  <si>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</si>
  <si>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</si>
  <si>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</si>
  <si>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</si>
  <si>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</si>
  <si>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</si>
  <si>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</si>
  <si>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</si>
  <si>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</si>
  <si>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</si>
  <si>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</si>
  <si>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</si>
  <si>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</si>
  <si>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</si>
  <si>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</si>
  <si>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</si>
  <si>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</si>
  <si>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</si>
  <si>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</si>
  <si>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</si>
  <si>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</si>
  <si>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</si>
  <si>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</si>
  <si>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</si>
  <si>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</si>
  <si>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</si>
  <si>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</si>
  <si>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</si>
  <si>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</si>
  <si>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</si>
  <si>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</si>
  <si>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</si>
  <si>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</si>
  <si>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</si>
  <si>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</si>
  <si>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</si>
  <si>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</si>
  <si>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</si>
  <si>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</si>
  <si>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</si>
  <si>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</si>
  <si>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</si>
  <si>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</si>
  <si>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</si>
  <si>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</si>
  <si>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</si>
  <si>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</si>
  <si>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</si>
  <si>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</si>
  <si>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</si>
  <si>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</si>
  <si>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</si>
  <si>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</si>
  <si>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</si>
  <si>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</si>
  <si>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</si>
  <si>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</si>
  <si>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</si>
  <si>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</si>
  <si>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</si>
  <si>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</si>
  <si>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</si>
  <si>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</si>
  <si>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</si>
  <si>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</si>
  <si>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</si>
  <si>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</si>
  <si>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</si>
  <si>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</si>
  <si>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</si>
  <si>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</si>
  <si>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</si>
  <si>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</si>
  <si>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</si>
  <si>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</si>
  <si>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</si>
  <si>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</si>
  <si>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</si>
  <si>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</si>
  <si>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</si>
  <si>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</si>
  <si>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</si>
  <si>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</si>
  <si>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</si>
  <si>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</si>
  <si>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</si>
  <si>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</si>
  <si>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</si>
  <si>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</si>
  <si>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</si>
  <si>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</si>
  <si>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</si>
  <si>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</si>
  <si>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</si>
  <si>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</si>
  <si>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</si>
  <si>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</si>
  <si>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</si>
  <si>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</si>
  <si>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</si>
  <si>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</si>
  <si>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</si>
  <si>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</si>
  <si>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</si>
  <si>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</si>
  <si>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</si>
  <si>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</si>
  <si>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</si>
  <si>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</si>
  <si>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</si>
  <si>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</si>
  <si>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</si>
  <si>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</si>
  <si>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</si>
  <si>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</si>
  <si>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</si>
  <si>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</si>
  <si>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</si>
  <si>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</si>
  <si>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</si>
  <si>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</si>
  <si>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</si>
  <si>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</si>
  <si>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</si>
  <si>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</si>
  <si>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</si>
  <si>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</si>
  <si>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</si>
  <si>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</si>
  <si>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</si>
  <si>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</si>
  <si>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</si>
  <si>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</si>
  <si>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</si>
  <si>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</si>
  <si>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</si>
  <si>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</si>
  <si>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</si>
  <si>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</si>
  <si>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</si>
  <si>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</si>
  <si>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</si>
  <si>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</si>
  <si>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</si>
  <si>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</si>
  <si>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</si>
  <si>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</si>
  <si>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</si>
  <si>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</si>
  <si>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</si>
  <si>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</si>
  <si>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</si>
  <si>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</si>
  <si>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</si>
  <si>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</si>
  <si>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</si>
  <si>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</si>
  <si>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</si>
  <si>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</si>
  <si>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</si>
  <si>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</si>
  <si>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</si>
  <si>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</si>
  <si>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</si>
  <si>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</si>
  <si>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</si>
  <si>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</si>
  <si>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</si>
  <si>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</si>
  <si>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</si>
  <si>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</si>
  <si>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</si>
  <si>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</si>
  <si>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</si>
  <si>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</si>
  <si>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</si>
  <si>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</si>
  <si>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</si>
  <si>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</si>
  <si>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</si>
  <si>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</si>
  <si>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</si>
  <si>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</si>
  <si>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</si>
  <si>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</si>
  <si>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</si>
  <si>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</si>
  <si>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</si>
  <si>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</si>
  <si>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</si>
  <si>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</si>
  <si>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</si>
  <si>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</si>
  <si>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</si>
  <si>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</si>
  <si>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</si>
  <si>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</si>
  <si>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</si>
  <si>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</si>
  <si>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</si>
  <si>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</si>
  <si>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</si>
  <si>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</si>
  <si>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</si>
  <si>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</si>
  <si>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</si>
  <si>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</si>
  <si>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</si>
  <si>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</si>
  <si>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</si>
  <si>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</si>
  <si>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</si>
  <si>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</si>
  <si>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</si>
  <si>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</si>
  <si>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</si>
  <si>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</si>
  <si>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</si>
  <si>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</si>
  <si>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</si>
  <si>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</si>
  <si>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</si>
  <si>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</si>
  <si>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</si>
  <si>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</si>
  <si>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</si>
  <si>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</si>
  <si>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</si>
  <si>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</si>
  <si>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</si>
  <si>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</si>
  <si>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</si>
  <si>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</si>
  <si>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</si>
  <si>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</si>
  <si>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</si>
  <si>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</si>
  <si>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</si>
  <si>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</si>
  <si>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</si>
  <si>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</si>
  <si>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</si>
  <si>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</si>
  <si>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</si>
  <si>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</si>
  <si>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</si>
  <si>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</si>
  <si>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</si>
  <si>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</si>
  <si>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</si>
  <si>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</si>
  <si>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</si>
  <si>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</si>
  <si>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</si>
  <si>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</si>
  <si>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</si>
  <si>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</si>
  <si>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</si>
  <si>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</si>
  <si>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</si>
  <si>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</si>
  <si>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</si>
  <si>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</si>
  <si>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</si>
  <si>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</si>
  <si>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</si>
  <si>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</si>
  <si>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</si>
  <si>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</si>
  <si>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</si>
  <si>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</si>
  <si>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</si>
  <si>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</si>
  <si>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</si>
  <si>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</si>
  <si>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</si>
  <si>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</si>
  <si>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</si>
  <si>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</si>
  <si>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</si>
  <si>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</si>
  <si>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</si>
  <si>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</si>
  <si>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</si>
  <si>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</si>
  <si>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</si>
  <si>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</si>
  <si>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</si>
  <si>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</si>
  <si>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</si>
  <si>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</si>
  <si>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</si>
  <si>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</si>
  <si>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</si>
  <si>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</si>
  <si>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</si>
  <si>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</si>
  <si>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</si>
  <si>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</si>
  <si>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</si>
  <si>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</si>
  <si>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</si>
  <si>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</si>
  <si>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</si>
  <si>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</si>
  <si>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</si>
  <si>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</si>
  <si>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</si>
  <si>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</si>
  <si>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</si>
  <si>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</si>
  <si>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</si>
  <si>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</si>
  <si>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</si>
  <si>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</si>
  <si>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</si>
  <si>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</si>
  <si>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</si>
  <si>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</si>
  <si>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</si>
  <si>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</si>
  <si>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</si>
  <si>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</si>
  <si>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</si>
  <si>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</si>
  <si>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</si>
  <si>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</si>
  <si>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</si>
  <si>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</si>
  <si>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</si>
  <si>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</si>
  <si>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</si>
  <si>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</si>
  <si>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</si>
  <si>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</si>
  <si>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</si>
  <si>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</si>
  <si>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</si>
  <si>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</si>
  <si>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</si>
  <si>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</si>
  <si>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</si>
  <si>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</si>
  <si>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</si>
  <si>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</si>
  <si>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</si>
  <si>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</si>
  <si>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</si>
  <si>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</si>
  <si>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</si>
  <si>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</si>
  <si>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</si>
  <si>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</si>
  <si>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</si>
  <si>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</si>
  <si>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</si>
  <si>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</si>
  <si>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</si>
  <si>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</si>
  <si>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</si>
  <si>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</si>
  <si>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</si>
  <si>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</si>
  <si>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</si>
  <si>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</si>
  <si>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</si>
  <si>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</si>
  <si>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</si>
  <si>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</si>
  <si>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</si>
  <si>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</si>
  <si>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</si>
  <si>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</si>
  <si>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</si>
  <si>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</si>
  <si>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</si>
  <si>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</si>
  <si>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</si>
  <si>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</si>
  <si>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</si>
  <si>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</si>
  <si>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</si>
  <si>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</si>
  <si>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</si>
  <si>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</si>
  <si>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</si>
  <si>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</si>
  <si>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</si>
  <si>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</si>
  <si>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</si>
  <si>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</si>
  <si>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</si>
  <si>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</si>
  <si>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</si>
  <si>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</si>
  <si>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</si>
  <si>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</si>
  <si>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</si>
  <si>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</si>
  <si>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</si>
  <si>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</si>
  <si>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</si>
  <si>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</si>
  <si>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</si>
  <si>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</si>
  <si>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</si>
  <si>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</si>
  <si>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</si>
  <si>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</si>
  <si>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</si>
  <si>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</si>
  <si>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</si>
  <si>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</si>
  <si>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</si>
  <si>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</si>
  <si>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</si>
  <si>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</si>
  <si>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</si>
  <si>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</si>
  <si>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</si>
  <si>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</si>
  <si>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</si>
  <si>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</si>
  <si>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</si>
  <si>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</si>
  <si>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</si>
  <si>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</si>
  <si>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</si>
  <si>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</si>
  <si>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</si>
  <si>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</si>
  <si>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</si>
  <si>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</si>
  <si>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</si>
  <si>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</si>
  <si>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</si>
  <si>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</si>
  <si>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</si>
  <si>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</si>
  <si>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</si>
  <si>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</si>
  <si>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</si>
  <si>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</si>
  <si>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</si>
  <si>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</si>
  <si>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</si>
  <si>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</si>
  <si>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</si>
  <si>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</si>
  <si>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</si>
  <si>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</si>
  <si>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</si>
  <si>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</si>
  <si>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</si>
  <si>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</si>
  <si>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</si>
  <si>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</si>
  <si>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</si>
  <si>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</si>
  <si>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</si>
  <si>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</si>
  <si>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</si>
  <si>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</si>
  <si>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</si>
  <si>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</si>
  <si>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</si>
  <si>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</si>
  <si>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</si>
  <si>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</si>
  <si>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</si>
  <si>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</si>
  <si>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</si>
  <si>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</si>
  <si>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</si>
  <si>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</si>
  <si>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</si>
  <si>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</si>
  <si>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</si>
  <si>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</si>
  <si>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</si>
  <si>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</si>
  <si>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</si>
  <si>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</si>
  <si>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</si>
  <si>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</si>
  <si>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</si>
  <si>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</si>
  <si>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</si>
  <si>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</si>
  <si>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</si>
  <si>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</si>
  <si>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</si>
  <si>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</si>
  <si>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</si>
  <si>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</si>
  <si>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</si>
  <si>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</si>
  <si>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</si>
  <si>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</si>
  <si>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</si>
  <si>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</si>
  <si>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</si>
  <si>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</si>
  <si>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</si>
  <si>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</si>
  <si>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</si>
  <si>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</si>
  <si>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</si>
  <si>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</si>
  <si>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</si>
  <si>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</si>
  <si>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</si>
  <si>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</si>
  <si>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</si>
  <si>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</si>
  <si>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</si>
  <si>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</si>
  <si>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</si>
  <si>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</si>
  <si>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</si>
  <si>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</si>
  <si>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</si>
  <si>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</si>
  <si>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</si>
  <si>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</si>
  <si>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</si>
  <si>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</si>
  <si>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</si>
  <si>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</si>
  <si>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</si>
  <si>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</si>
  <si>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</si>
  <si>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</si>
  <si>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</si>
  <si>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</si>
  <si>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</si>
  <si>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</si>
  <si>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</si>
  <si>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</si>
  <si>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</si>
  <si>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</si>
  <si>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</si>
  <si>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</si>
  <si>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</si>
  <si>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</si>
  <si>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</si>
  <si>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</si>
  <si>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</si>
  <si>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</si>
  <si>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</si>
  <si>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</si>
  <si>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</si>
  <si>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</si>
  <si>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</si>
  <si>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</si>
  <si>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</si>
  <si>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</si>
  <si>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</si>
  <si>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</si>
  <si>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</si>
  <si>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</si>
  <si>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</si>
  <si>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</si>
  <si>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</si>
  <si>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</si>
  <si>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</si>
  <si>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</si>
  <si>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</si>
  <si>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</si>
  <si>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</si>
  <si>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</si>
  <si>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</si>
  <si>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</si>
  <si>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</si>
  <si>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</si>
  <si>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</si>
  <si>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</si>
  <si>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</si>
  <si>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</si>
  <si>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</si>
  <si>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</si>
  <si>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</si>
  <si>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</si>
  <si>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</si>
  <si>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</si>
  <si>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</si>
  <si>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</si>
  <si>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</si>
  <si>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</si>
  <si>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</si>
  <si>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</si>
  <si>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</si>
  <si>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</si>
  <si>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</si>
  <si>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</si>
  <si>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</si>
  <si>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</si>
  <si>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</si>
  <si>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</si>
  <si>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</si>
  <si>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</si>
  <si>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</si>
  <si>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</si>
  <si>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</si>
  <si>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</si>
  <si>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</si>
  <si>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</si>
  <si>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</si>
  <si>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</si>
  <si>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</si>
  <si>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</si>
  <si>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</si>
  <si>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</si>
  <si>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</si>
  <si>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</si>
  <si>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</si>
  <si>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</si>
  <si>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</si>
  <si>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</si>
  <si>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</si>
  <si>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</si>
  <si>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</si>
  <si>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</si>
  <si>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</si>
  <si>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</si>
  <si>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</si>
  <si>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</si>
  <si>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</si>
  <si>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</si>
  <si>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</si>
  <si>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</si>
  <si>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</si>
  <si>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</si>
  <si>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</si>
  <si>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</si>
  <si>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</si>
  <si>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</si>
  <si>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</si>
  <si>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</si>
  <si>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</si>
  <si>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</si>
  <si>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</si>
  <si>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</si>
  <si>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</si>
  <si>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</si>
  <si>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</si>
  <si>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</si>
  <si>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</si>
  <si>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</si>
  <si>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</si>
  <si>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</si>
  <si>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</si>
  <si>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</si>
  <si>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</si>
  <si>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</si>
  <si>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</si>
  <si>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</si>
  <si>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</si>
  <si>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</si>
  <si>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</si>
  <si>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</si>
  <si>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</si>
  <si>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</si>
  <si>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</si>
  <si>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</si>
  <si>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</si>
  <si>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</si>
  <si>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</si>
  <si>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</si>
  <si>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</si>
  <si>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</si>
  <si>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</si>
  <si>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</si>
  <si>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</si>
  <si>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</si>
  <si>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</si>
  <si>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</si>
  <si>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</si>
  <si>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</si>
  <si>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</si>
  <si>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</si>
  <si>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</si>
  <si>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</si>
  <si>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</si>
  <si>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</si>
  <si>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</si>
  <si>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</si>
  <si>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</si>
  <si>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</si>
  <si>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</si>
  <si>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</si>
  <si>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</si>
  <si>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</si>
  <si>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</si>
  <si>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</si>
  <si>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</si>
  <si>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</si>
  <si>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</si>
  <si>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</si>
  <si>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</si>
  <si>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</si>
  <si>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</si>
  <si>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</si>
  <si>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</si>
  <si>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</si>
  <si>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</si>
  <si>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</si>
  <si>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</si>
  <si>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</si>
  <si>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</si>
  <si>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</si>
  <si>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</si>
  <si>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</si>
  <si>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</si>
  <si>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</si>
  <si>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</si>
  <si>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</si>
  <si>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</si>
  <si>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</si>
  <si>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</si>
  <si>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</si>
  <si>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</si>
  <si>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</si>
  <si>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</si>
  <si>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</si>
  <si>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</si>
  <si>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</si>
  <si>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</si>
  <si>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</si>
  <si>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</si>
  <si>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</si>
  <si>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</si>
  <si>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</si>
  <si>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</si>
  <si>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</si>
  <si>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</si>
  <si>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</si>
  <si>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</si>
  <si>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</si>
  <si>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</si>
  <si>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</si>
  <si>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</si>
  <si>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</si>
  <si>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</si>
  <si>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</si>
  <si>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</si>
  <si>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</si>
  <si>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</si>
  <si>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</si>
  <si>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</si>
  <si>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</si>
  <si>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</si>
  <si>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</si>
  <si>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</si>
  <si>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</si>
  <si>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</si>
  <si>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</si>
  <si>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</si>
  <si>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</si>
  <si>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</si>
  <si>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</si>
  <si>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</si>
  <si>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</si>
  <si>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</si>
  <si>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</si>
  <si>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</si>
  <si>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</si>
  <si>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</si>
  <si>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</si>
  <si>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</si>
  <si>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</si>
  <si>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</si>
  <si>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</si>
  <si>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</si>
  <si>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</si>
  <si>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</si>
  <si>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</si>
  <si>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</si>
  <si>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</si>
  <si>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</si>
  <si>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</si>
  <si>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</si>
  <si>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</si>
  <si>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</si>
  <si>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</si>
  <si>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</si>
  <si>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</si>
  <si>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</si>
  <si>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</si>
  <si>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</si>
  <si>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</si>
  <si>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</si>
  <si>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</si>
  <si>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</si>
  <si>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</si>
  <si>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</si>
  <si>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</si>
  <si>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</si>
  <si>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</si>
  <si>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</si>
  <si>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</si>
  <si>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</si>
  <si>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</si>
  <si>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</si>
  <si>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</si>
  <si>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</si>
  <si>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</si>
  <si>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</si>
  <si>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</si>
  <si>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</si>
  <si>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</si>
  <si>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</si>
  <si>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</si>
  <si>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</si>
  <si>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</si>
  <si>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</si>
  <si>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</si>
  <si>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</si>
  <si>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</si>
  <si>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</si>
  <si>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</si>
  <si>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</si>
  <si>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</si>
  <si>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</si>
  <si>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</si>
  <si>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</si>
  <si>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</si>
  <si>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</si>
  <si>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</si>
  <si>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</si>
  <si>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</si>
  <si>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</si>
  <si>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</si>
  <si>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</si>
  <si>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</si>
  <si>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</si>
  <si>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</si>
  <si>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</si>
  <si>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</si>
  <si>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</si>
  <si>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</si>
  <si>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</si>
  <si>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</si>
  <si>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</si>
  <si>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</si>
  <si>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</si>
  <si>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</si>
  <si>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</si>
  <si>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</si>
  <si>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</si>
  <si>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</si>
  <si>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</si>
  <si>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</si>
  <si>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</si>
  <si>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</si>
  <si>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</si>
  <si>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</si>
  <si>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</si>
  <si>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</si>
  <si>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</si>
  <si>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</si>
  <si>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</si>
  <si>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</si>
  <si>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</si>
  <si>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</si>
  <si>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</si>
  <si>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</si>
  <si>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</si>
  <si>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</si>
  <si>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</si>
  <si>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</si>
  <si>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</si>
  <si>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</si>
  <si>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</si>
  <si>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</si>
  <si>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</si>
  <si>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</si>
  <si>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</si>
  <si>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</si>
  <si>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</si>
  <si>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</si>
  <si>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</si>
  <si>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</si>
  <si>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</si>
  <si>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</si>
  <si>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</si>
  <si>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</si>
  <si>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</si>
  <si>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</si>
  <si>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</si>
  <si>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</si>
  <si>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</si>
  <si>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</si>
  <si>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</si>
  <si>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</si>
  <si>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</si>
  <si>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</si>
  <si>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</si>
  <si>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</si>
  <si>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</si>
  <si>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</si>
  <si>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</si>
  <si>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</si>
  <si>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</si>
  <si>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</si>
  <si>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</si>
  <si>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</si>
  <si>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</si>
  <si>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</si>
  <si>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</si>
  <si>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</si>
  <si>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</si>
  <si>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</si>
  <si>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</si>
  <si>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</si>
  <si>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</si>
  <si>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</si>
  <si>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</si>
  <si>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</si>
  <si>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</si>
  <si>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</si>
  <si>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</si>
  <si>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</si>
  <si>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</si>
  <si>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</si>
  <si>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</si>
  <si>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</si>
  <si>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</si>
  <si>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</si>
  <si>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</si>
  <si>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</si>
  <si>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</si>
  <si>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</si>
  <si>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</si>
  <si>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</si>
  <si>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</si>
  <si>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</si>
  <si>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</si>
  <si>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</si>
  <si>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</si>
  <si>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</si>
  <si>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</si>
  <si>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</si>
  <si>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</si>
  <si>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</si>
  <si>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</si>
  <si>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</si>
  <si>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</si>
  <si>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</si>
  <si>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</si>
  <si>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</si>
  <si>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</si>
  <si>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</si>
  <si>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</si>
  <si>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</si>
  <si>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</si>
  <si>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</si>
  <si>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</si>
  <si>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</si>
  <si>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</si>
  <si>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</si>
  <si>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</si>
  <si>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</si>
  <si>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</si>
  <si>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</si>
  <si>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</si>
  <si>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</si>
  <si>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</si>
  <si>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</si>
  <si>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</si>
  <si>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</si>
  <si>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</si>
  <si>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</si>
  <si>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</si>
  <si>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</si>
  <si>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</si>
  <si>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</si>
  <si>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</si>
  <si>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</si>
  <si>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</si>
  <si>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</si>
  <si>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</si>
  <si>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</si>
  <si>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</si>
  <si>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</si>
  <si>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</si>
  <si>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</si>
  <si>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</si>
  <si>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</si>
  <si>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</si>
  <si>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</si>
  <si>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</si>
  <si>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</si>
  <si>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</si>
  <si>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</si>
  <si>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</si>
  <si>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</si>
  <si>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</si>
  <si>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</si>
  <si>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</si>
  <si>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</si>
  <si>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</si>
  <si>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</si>
  <si>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</si>
  <si>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</si>
  <si>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</si>
  <si>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</si>
  <si>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</si>
  <si>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</si>
  <si>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</si>
  <si>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</si>
  <si>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</si>
  <si>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</si>
  <si>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</si>
  <si>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</si>
  <si>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</si>
  <si>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</si>
  <si>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</si>
  <si>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</si>
  <si>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</si>
  <si>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</si>
  <si>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</si>
  <si>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</si>
  <si>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</si>
  <si>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</si>
  <si>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</si>
  <si>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</si>
  <si>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</si>
  <si>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</si>
  <si>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</si>
  <si>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</si>
  <si>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</si>
  <si>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</si>
  <si>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</si>
  <si>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</si>
  <si>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</si>
  <si>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</si>
  <si>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</si>
  <si>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</si>
  <si>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</si>
  <si>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</si>
  <si>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</si>
  <si>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</si>
  <si>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</si>
  <si>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</si>
  <si>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</si>
  <si>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</si>
  <si>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</si>
  <si>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</si>
  <si>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</si>
  <si>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</si>
  <si>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</si>
  <si>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</si>
  <si>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</si>
  <si>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</si>
  <si>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</si>
  <si>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</si>
  <si>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</si>
  <si>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</si>
  <si>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</si>
  <si>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</si>
  <si>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</si>
  <si>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</si>
  <si>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</si>
  <si>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</si>
  <si>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</si>
  <si>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</si>
  <si>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</si>
  <si>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</si>
  <si>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</si>
  <si>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</si>
  <si>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</si>
  <si>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</si>
  <si>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</si>
  <si>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</si>
  <si>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</si>
  <si>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</si>
  <si>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</si>
  <si>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</si>
  <si>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</si>
  <si>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</si>
  <si>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</si>
  <si>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</si>
  <si>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</si>
  <si>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</si>
  <si>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</si>
  <si>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</si>
  <si>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</si>
  <si>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</si>
  <si>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</si>
  <si>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</si>
  <si>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</si>
  <si>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</si>
  <si>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</si>
  <si>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</si>
  <si>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</si>
  <si>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</si>
  <si>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</si>
  <si>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</si>
  <si>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</si>
  <si>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</si>
  <si>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</si>
  <si>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</si>
  <si>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</si>
  <si>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</si>
  <si>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</si>
  <si>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</si>
  <si>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</si>
  <si>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</si>
  <si>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</si>
  <si>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</si>
  <si>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</si>
  <si>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</si>
  <si>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</si>
  <si>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</si>
  <si>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</si>
  <si>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</si>
  <si>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</si>
  <si>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</si>
  <si>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</si>
  <si>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</si>
  <si>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</si>
  <si>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</si>
  <si>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</si>
  <si>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</si>
  <si>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</si>
  <si>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</si>
  <si>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</si>
  <si>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</si>
  <si>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</si>
  <si>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</si>
  <si>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</si>
  <si>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</si>
  <si>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</si>
  <si>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</si>
  <si>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</si>
  <si>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</si>
  <si>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</si>
  <si>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</si>
  <si>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</si>
  <si>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</si>
  <si>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</si>
  <si>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</si>
  <si>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</si>
  <si>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</si>
  <si>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</si>
  <si>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</si>
  <si>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</si>
  <si>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</si>
  <si>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</si>
  <si>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</si>
  <si>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</si>
  <si>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</si>
  <si>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</si>
  <si>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</si>
  <si>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</si>
  <si>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</si>
  <si>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</si>
  <si>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</si>
  <si>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</si>
  <si>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</si>
  <si>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</si>
  <si>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</si>
  <si>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</si>
  <si>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</si>
  <si>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</si>
  <si>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</si>
  <si>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</si>
  <si>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</si>
  <si>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</si>
  <si>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</si>
  <si>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</si>
  <si>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</si>
  <si>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</si>
  <si>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</si>
  <si>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</si>
  <si>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</si>
  <si>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</si>
  <si>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</si>
  <si>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</si>
  <si>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</si>
  <si>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</si>
  <si>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</si>
  <si>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</si>
  <si>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</si>
  <si>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</si>
  <si>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</si>
  <si>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</si>
  <si>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</si>
  <si>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</si>
  <si>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</si>
  <si>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</si>
  <si>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</si>
  <si>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</si>
  <si>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</si>
  <si>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</si>
  <si>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</si>
  <si>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</si>
  <si>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</si>
  <si>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</si>
  <si>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</si>
  <si>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</si>
  <si>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</si>
  <si>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</si>
  <si>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</si>
  <si>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</si>
  <si>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</si>
  <si>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</si>
  <si>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</si>
  <si>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</si>
  <si>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</si>
  <si>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</si>
  <si>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</si>
  <si>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</si>
  <si>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</si>
  <si>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</si>
  <si>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</si>
  <si>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</si>
  <si>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</si>
  <si>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</si>
  <si>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</si>
  <si>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</si>
  <si>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</si>
  <si>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</si>
  <si>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</si>
  <si>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</si>
  <si>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</si>
  <si>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</si>
  <si>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</si>
  <si>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</si>
  <si>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</si>
  <si>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</si>
  <si>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</si>
  <si>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</si>
  <si>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</si>
  <si>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</si>
  <si>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</si>
  <si>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</si>
  <si>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</si>
  <si>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</si>
  <si>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</si>
  <si>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</si>
  <si>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</si>
  <si>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</si>
  <si>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</si>
  <si>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</si>
  <si>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</si>
  <si>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</si>
  <si>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</si>
  <si>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</si>
  <si>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</si>
  <si>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</si>
  <si>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</si>
  <si>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</si>
  <si>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</si>
  <si>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</si>
  <si>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</si>
  <si>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</si>
  <si>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</si>
  <si>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</si>
  <si>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</si>
  <si>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</si>
  <si>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</si>
  <si>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</si>
  <si>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</si>
  <si>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</si>
  <si>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</si>
  <si>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</si>
  <si>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</si>
  <si>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</si>
  <si>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</si>
  <si>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</si>
  <si>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</si>
  <si>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</si>
  <si>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</si>
  <si>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</si>
  <si>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</si>
  <si>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</si>
  <si>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</si>
  <si>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</si>
  <si>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</si>
  <si>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</si>
  <si>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</si>
  <si>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</si>
  <si>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</si>
  <si>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</si>
  <si>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</si>
  <si>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</si>
  <si>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</si>
  <si>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</si>
  <si>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</si>
  <si>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</si>
  <si>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</si>
  <si>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</si>
  <si>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</si>
  <si>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</si>
  <si>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</si>
  <si>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</si>
  <si>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</si>
  <si>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</si>
  <si>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</si>
  <si>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</si>
  <si>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</si>
  <si>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</si>
  <si>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</si>
  <si>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</si>
  <si>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</si>
  <si>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</si>
  <si>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</si>
  <si>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</si>
  <si>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</si>
  <si>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</si>
  <si>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</si>
  <si>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</si>
  <si>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</si>
  <si>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</si>
  <si>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</si>
  <si>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</si>
  <si>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</si>
  <si>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</si>
  <si>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</si>
  <si>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</si>
  <si>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</si>
  <si>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</si>
  <si>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</si>
  <si>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</si>
  <si>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</si>
  <si>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</si>
  <si>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</si>
  <si>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</si>
  <si>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</si>
  <si>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</si>
  <si>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</si>
  <si>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</si>
  <si>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</si>
  <si>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</si>
  <si>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</si>
  <si>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</si>
  <si>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</si>
  <si>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</si>
  <si>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</si>
  <si>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</si>
  <si>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</si>
  <si>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</si>
  <si>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</si>
  <si>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</si>
  <si>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</si>
  <si>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</si>
  <si>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</si>
  <si>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</si>
  <si>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</si>
  <si>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</si>
  <si>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</si>
  <si>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</si>
  <si>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</si>
  <si>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</si>
  <si>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</si>
  <si>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</si>
  <si>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</si>
  <si>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</si>
  <si>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</si>
  <si>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</si>
  <si>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</si>
  <si>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</si>
  <si>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</si>
  <si>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</si>
  <si>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</si>
  <si>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</si>
  <si>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</si>
  <si>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</si>
  <si>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</si>
  <si>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</si>
  <si>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</si>
  <si>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</si>
  <si>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</si>
  <si>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</si>
  <si>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</si>
  <si>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</si>
  <si>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</si>
  <si>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</si>
  <si>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</si>
  <si>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</si>
  <si>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</si>
  <si>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</si>
  <si>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</si>
  <si>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</si>
  <si>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</si>
  <si>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</si>
  <si>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</si>
  <si>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</si>
  <si>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</si>
  <si>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</si>
  <si>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</si>
  <si>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</si>
  <si>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</si>
  <si>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</si>
  <si>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</si>
  <si>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</si>
  <si>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</si>
  <si>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</si>
  <si>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</si>
  <si>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</si>
  <si>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</si>
  <si>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</si>
  <si>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</si>
  <si>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</si>
  <si>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</si>
  <si>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</si>
  <si>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</si>
  <si>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</si>
  <si>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</si>
  <si>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</si>
  <si>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</si>
  <si>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</si>
  <si>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</si>
  <si>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</si>
  <si>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</si>
  <si>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</si>
  <si>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</si>
  <si>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</si>
  <si>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</si>
  <si>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</si>
  <si>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</si>
  <si>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</si>
  <si>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</si>
  <si>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</si>
  <si>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</si>
  <si>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</si>
  <si>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</si>
  <si>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</si>
  <si>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</si>
  <si>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</si>
  <si>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</si>
  <si>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</si>
  <si>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</si>
  <si>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</si>
  <si>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</si>
  <si>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</si>
  <si>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</si>
  <si>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</si>
  <si>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</si>
  <si>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</si>
  <si>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</si>
  <si>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</si>
  <si>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</si>
  <si>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</si>
  <si>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</si>
  <si>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</si>
  <si>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</si>
  <si>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</si>
  <si>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</si>
  <si>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</si>
  <si>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</si>
  <si>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</si>
  <si>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</si>
  <si>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</si>
  <si>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</si>
  <si>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</si>
  <si>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</si>
  <si>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</si>
  <si>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</si>
  <si>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</si>
  <si>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</si>
  <si>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</si>
  <si>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</si>
  <si>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</si>
  <si>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</si>
  <si>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</si>
  <si>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</si>
  <si>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</si>
  <si>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</si>
  <si>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</si>
  <si>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</si>
  <si>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</si>
  <si>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</si>
  <si>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</si>
  <si>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</si>
  <si>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</si>
  <si>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</si>
  <si>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</si>
  <si>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</si>
  <si>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</si>
  <si>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</si>
  <si>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</si>
  <si>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</si>
  <si>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</si>
  <si>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</si>
  <si>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</si>
  <si>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</si>
  <si>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</si>
  <si>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</si>
  <si>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</si>
  <si>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</si>
  <si>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</si>
  <si>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</si>
  <si>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</si>
  <si>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</si>
  <si>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</si>
  <si>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</si>
  <si>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</si>
  <si>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</si>
  <si>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</si>
  <si>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</si>
  <si>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</si>
  <si>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</si>
  <si>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</si>
  <si>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</si>
  <si>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</si>
  <si>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</si>
  <si>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</si>
  <si>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</si>
  <si>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</si>
  <si>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</si>
  <si>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</si>
  <si>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</si>
  <si>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</si>
  <si>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</si>
  <si>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</si>
  <si>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</si>
  <si>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</si>
  <si>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</si>
  <si>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</si>
  <si>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</si>
  <si>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</si>
  <si>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</si>
  <si>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</si>
  <si>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</si>
  <si>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</si>
  <si>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</si>
  <si>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</si>
  <si>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</si>
  <si>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</si>
  <si>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</si>
  <si>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</si>
  <si>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</si>
  <si>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</si>
  <si>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</si>
  <si>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</si>
  <si>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</si>
  <si>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</si>
  <si>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</si>
  <si>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</si>
  <si>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</si>
  <si>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</si>
  <si>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</si>
  <si>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</si>
  <si>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</si>
  <si>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</si>
  <si>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</si>
  <si>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</si>
  <si>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</si>
  <si>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</si>
  <si>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</si>
  <si>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</si>
  <si>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</si>
  <si>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</si>
  <si>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</si>
  <si>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</si>
  <si>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</si>
  <si>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</si>
  <si>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</si>
  <si>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</si>
  <si>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</si>
  <si>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</si>
  <si>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</si>
  <si>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</si>
  <si>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</si>
  <si>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</si>
  <si>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</si>
  <si>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</si>
  <si>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</si>
  <si>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</si>
  <si>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</si>
  <si>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</si>
  <si>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</si>
  <si>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</si>
  <si>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</si>
  <si>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</si>
  <si>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</si>
  <si>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</si>
  <si>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</si>
  <si>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</si>
  <si>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</si>
  <si>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</si>
  <si>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</si>
  <si>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</si>
  <si>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</si>
  <si>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</si>
  <si>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</si>
  <si>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</si>
  <si>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</si>
  <si>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</si>
  <si>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</si>
  <si>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</si>
  <si>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</si>
  <si>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</si>
  <si>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</si>
  <si>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</si>
  <si>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</si>
  <si>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</si>
  <si>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</si>
  <si>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</si>
  <si>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</si>
  <si>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</si>
  <si>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</si>
  <si>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</si>
  <si>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</si>
  <si>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</si>
  <si>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</si>
  <si>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</si>
  <si>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</si>
  <si>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</si>
  <si>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</si>
  <si>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</si>
  <si>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</si>
  <si>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</si>
  <si>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</si>
  <si>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</si>
  <si>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</si>
  <si>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</si>
  <si>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</si>
  <si>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</si>
  <si>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</si>
  <si>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</si>
  <si>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</si>
  <si>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</si>
  <si>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</si>
  <si>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</si>
  <si>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</si>
  <si>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</si>
  <si>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</si>
  <si>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</si>
  <si>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</si>
  <si>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</si>
  <si>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</si>
  <si>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</si>
  <si>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</si>
  <si>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</si>
  <si>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</si>
  <si>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</si>
  <si>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</si>
  <si>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</si>
  <si>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</si>
  <si>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</si>
  <si>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</si>
  <si>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</si>
  <si>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</si>
  <si>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</si>
  <si>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</si>
  <si>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</si>
  <si>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</si>
  <si>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</si>
  <si>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</si>
  <si>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</si>
  <si>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</si>
  <si>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</si>
  <si>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</si>
  <si>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</si>
  <si>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</si>
  <si>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</si>
  <si>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</si>
  <si>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</si>
  <si>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</si>
  <si>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</si>
  <si>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</si>
  <si>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</si>
  <si>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</si>
  <si>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</si>
  <si>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</si>
  <si>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</si>
  <si>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</si>
  <si>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</si>
  <si>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</si>
  <si>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</si>
  <si>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</si>
  <si>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</si>
  <si>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</si>
  <si>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</si>
  <si>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</si>
  <si>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</si>
  <si>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</si>
  <si>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</si>
  <si>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</si>
  <si>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</si>
  <si>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</si>
  <si>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</si>
  <si>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</si>
  <si>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</si>
  <si>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</si>
  <si>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</si>
  <si>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</si>
  <si>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</si>
  <si>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</si>
  <si>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</si>
  <si>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</si>
  <si>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</si>
  <si>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</si>
  <si>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</si>
  <si>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</si>
  <si>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</si>
  <si>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</si>
  <si>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</si>
  <si>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</si>
  <si>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</si>
  <si>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</si>
  <si>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</si>
  <si>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</si>
  <si>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</si>
  <si>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</si>
  <si>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</si>
  <si>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</si>
  <si>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</si>
  <si>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</si>
  <si>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</si>
  <si>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</si>
  <si>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</si>
  <si>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</si>
  <si>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</si>
  <si>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</si>
  <si>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</si>
  <si>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</si>
  <si>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</si>
  <si>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</si>
  <si>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</si>
  <si>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</si>
  <si>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</si>
  <si>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</si>
  <si>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</si>
  <si>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</si>
  <si>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</si>
  <si>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</si>
  <si>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</si>
  <si>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</si>
  <si>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</si>
  <si>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</si>
  <si>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</si>
  <si>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</si>
  <si>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</si>
  <si>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</si>
  <si>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</si>
  <si>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</si>
  <si>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</si>
  <si>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</si>
  <si>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</si>
  <si>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</si>
  <si>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</si>
  <si>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</si>
  <si>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</si>
  <si>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</si>
  <si>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</si>
  <si>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</si>
  <si>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</si>
  <si>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</si>
  <si>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</si>
  <si>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</si>
  <si>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</si>
  <si>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</si>
  <si>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</si>
  <si>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</si>
  <si>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</si>
  <si>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</si>
  <si>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</si>
  <si>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</si>
  <si>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</si>
  <si>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</si>
  <si>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</si>
  <si>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</si>
  <si>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</si>
  <si>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</si>
  <si>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</si>
  <si>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</si>
  <si>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</si>
  <si>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</si>
  <si>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</si>
  <si>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</si>
  <si>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</si>
  <si>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</si>
  <si>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</si>
  <si>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</si>
  <si>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</si>
  <si>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</si>
  <si>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</si>
  <si>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</si>
  <si>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</si>
  <si>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</si>
  <si>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</si>
  <si>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</si>
  <si>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</si>
  <si>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</si>
  <si>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</si>
  <si>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</si>
  <si>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</si>
  <si>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</si>
  <si>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</si>
  <si>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</si>
  <si>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</si>
  <si>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</si>
  <si>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</si>
  <si>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</si>
  <si>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</si>
  <si>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</si>
  <si>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</si>
  <si>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</si>
  <si>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</si>
  <si>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</si>
  <si>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</si>
  <si>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</si>
  <si>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</si>
  <si>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</si>
  <si>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</si>
  <si>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</si>
  <si>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</si>
  <si>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</si>
  <si>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</si>
  <si>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</si>
  <si>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</si>
  <si>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</si>
  <si>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</si>
  <si>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</si>
  <si>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</si>
  <si>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</si>
  <si>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</si>
  <si>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</si>
  <si>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</si>
  <si>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</si>
  <si>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</si>
  <si>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</si>
  <si>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</si>
  <si>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</si>
  <si>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</si>
  <si>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</si>
  <si>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</si>
  <si>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</si>
  <si>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</si>
  <si>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</si>
  <si>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</si>
  <si>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</si>
  <si>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</si>
  <si>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</si>
  <si>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</si>
  <si>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</si>
  <si>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</si>
  <si>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</si>
  <si>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</si>
  <si>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</si>
  <si>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</si>
  <si>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</si>
  <si>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</si>
  <si>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</si>
  <si>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</si>
  <si>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</si>
  <si>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</si>
  <si>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</si>
  <si>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</si>
  <si>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</si>
  <si>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</si>
  <si>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</si>
  <si>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</si>
  <si>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</si>
  <si>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</si>
  <si>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</si>
  <si>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</si>
  <si>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</si>
  <si>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</si>
  <si>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</si>
  <si>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</si>
  <si>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</si>
  <si>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</si>
  <si>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</si>
  <si>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</si>
  <si>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</si>
  <si>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</si>
  <si>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</si>
  <si>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</si>
  <si>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</si>
  <si>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</si>
  <si>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</si>
  <si>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</si>
  <si>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</si>
  <si>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</si>
  <si>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</si>
  <si>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</si>
  <si>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</si>
  <si>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</si>
  <si>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</si>
  <si>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</si>
  <si>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</si>
  <si>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</si>
  <si>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</si>
  <si>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</si>
  <si>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</si>
  <si>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</si>
  <si>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</si>
  <si>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</si>
  <si>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</si>
  <si>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</si>
  <si>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</si>
  <si>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</si>
  <si>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</si>
  <si>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</si>
  <si>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</si>
  <si>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</si>
  <si>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</si>
  <si>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</si>
  <si>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</si>
  <si>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</si>
  <si>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</si>
  <si>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</si>
  <si>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</si>
  <si>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</si>
  <si>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</si>
  <si>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</si>
  <si>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</si>
  <si>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</si>
  <si>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</si>
  <si>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</si>
  <si>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</si>
  <si>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</si>
  <si>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</si>
  <si>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</si>
  <si>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</si>
  <si>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</si>
  <si>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</si>
  <si>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</si>
  <si>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</si>
  <si>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</si>
  <si>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</si>
  <si>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</si>
  <si>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</si>
  <si>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</si>
  <si>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</si>
  <si>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</si>
  <si>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</si>
  <si>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</si>
  <si>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</si>
  <si>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</si>
  <si>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</si>
  <si>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</si>
  <si>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</si>
  <si>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</si>
  <si>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</si>
  <si>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</si>
  <si>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</si>
  <si>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</si>
  <si>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</si>
  <si>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</si>
  <si>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</si>
  <si>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</si>
  <si>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</si>
  <si>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</si>
  <si>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</si>
  <si>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</si>
  <si>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</si>
  <si>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</si>
  <si>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</si>
  <si>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</si>
  <si>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</si>
  <si>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</si>
  <si>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</si>
  <si>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</si>
  <si>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</si>
  <si>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</si>
  <si>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</si>
  <si>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</si>
  <si>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</si>
  <si>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</si>
  <si>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</si>
  <si>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</si>
  <si>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</si>
  <si>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</si>
  <si>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</si>
  <si>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</si>
  <si>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</si>
  <si>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</si>
  <si>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</si>
  <si>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</si>
  <si>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</si>
  <si>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</si>
  <si>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</si>
  <si>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</si>
  <si>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</si>
  <si>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</si>
  <si>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</si>
  <si>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</si>
  <si>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</si>
  <si>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</si>
  <si>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</si>
  <si>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</si>
  <si>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</si>
  <si>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</si>
  <si>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</si>
  <si>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</si>
  <si>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</si>
  <si>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</si>
  <si>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</si>
  <si>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</si>
  <si>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</si>
  <si>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</si>
  <si>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</si>
  <si>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</si>
  <si>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</si>
  <si>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</si>
  <si>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</si>
  <si>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</si>
  <si>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</si>
  <si>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</si>
  <si>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</si>
  <si>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</si>
  <si>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</si>
  <si>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</si>
  <si>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</si>
  <si>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</si>
  <si>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</si>
  <si>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</si>
  <si>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</si>
  <si>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</si>
  <si>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</si>
  <si>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</si>
  <si>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</si>
  <si>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</si>
  <si>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</si>
  <si>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</si>
  <si>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</si>
  <si>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</si>
  <si>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</si>
  <si>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</si>
  <si>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</si>
  <si>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</si>
  <si>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</si>
  <si>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</si>
  <si>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</si>
  <si>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</si>
  <si>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</si>
  <si>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</si>
  <si>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</si>
  <si>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</si>
  <si>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</si>
  <si>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</si>
  <si>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</si>
  <si>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</si>
  <si>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</si>
  <si>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</si>
  <si>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</si>
  <si>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</si>
  <si>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</si>
  <si>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</si>
  <si>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</si>
  <si>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</si>
  <si>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</si>
  <si>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</si>
  <si>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</si>
  <si>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</si>
  <si>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</si>
  <si>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</si>
  <si>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</si>
  <si>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</si>
  <si>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</si>
  <si>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</si>
  <si>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</si>
  <si>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</si>
  <si>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</si>
  <si>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</si>
  <si>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</si>
  <si>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</si>
  <si>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</si>
  <si>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</si>
  <si>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</si>
  <si>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</si>
  <si>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</si>
  <si>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</si>
  <si>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</si>
  <si>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</si>
  <si>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</si>
  <si>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</si>
  <si>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</si>
  <si>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</si>
  <si>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</si>
  <si>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</si>
  <si>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</si>
  <si>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</si>
  <si>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</si>
  <si>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</si>
  <si>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</si>
  <si>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</si>
  <si>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</si>
  <si>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</si>
  <si>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</si>
  <si>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</si>
  <si>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</si>
  <si>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</si>
  <si>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</si>
  <si>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</si>
  <si>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</si>
  <si>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</si>
  <si>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</si>
  <si>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</si>
  <si>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</si>
  <si>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</si>
  <si>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</si>
  <si>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</si>
  <si>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</si>
  <si>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</si>
  <si>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</si>
  <si>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</si>
  <si>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</si>
  <si>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</si>
  <si>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</si>
  <si>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</si>
  <si>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</si>
  <si>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</si>
  <si>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</si>
  <si>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</si>
  <si>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</si>
  <si>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</si>
  <si>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</si>
  <si>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</si>
  <si>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</si>
  <si>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</si>
  <si>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</si>
  <si>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</si>
  <si>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</si>
  <si>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</si>
  <si>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</si>
  <si>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</si>
  <si>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</si>
  <si>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</si>
  <si>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</si>
  <si>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</si>
  <si>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</si>
  <si>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</si>
  <si>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</si>
  <si>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</si>
  <si>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</si>
  <si>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</si>
  <si>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</si>
  <si>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</si>
  <si>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</si>
  <si>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</si>
  <si>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</si>
  <si>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</si>
  <si>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</si>
  <si>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</si>
  <si>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</si>
  <si>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</si>
  <si>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</si>
  <si>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</si>
  <si>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</si>
  <si>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</si>
  <si>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</si>
  <si>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</si>
  <si>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</si>
  <si>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</si>
  <si>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</si>
  <si>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</si>
  <si>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</si>
  <si>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</si>
  <si>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</si>
  <si>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</si>
  <si>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</si>
  <si>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</si>
  <si>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</si>
  <si>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</si>
  <si>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</si>
  <si>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</si>
  <si>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</si>
  <si>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</si>
  <si>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</si>
  <si>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</si>
  <si>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</si>
  <si>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</si>
  <si>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</si>
  <si>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</si>
  <si>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</si>
  <si>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</si>
  <si>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</si>
  <si>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</si>
  <si>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</si>
  <si>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</si>
  <si>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</si>
  <si>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</si>
  <si>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</si>
  <si>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</si>
  <si>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</si>
  <si>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</si>
  <si>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</si>
  <si>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</si>
  <si>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</si>
  <si>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</si>
  <si>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</si>
  <si>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</si>
  <si>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</si>
  <si>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</si>
  <si>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</si>
  <si>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</si>
  <si>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</si>
  <si>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</si>
  <si>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</si>
  <si>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</si>
  <si>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</si>
  <si>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</si>
  <si>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</si>
  <si>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</si>
  <si>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</si>
  <si>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</si>
  <si>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</si>
  <si>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</si>
  <si>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</si>
  <si>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</si>
  <si>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</si>
  <si>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</si>
  <si>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</si>
  <si>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</si>
  <si>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</si>
  <si>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</si>
  <si>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</si>
  <si>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</si>
  <si>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</si>
  <si>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</si>
  <si>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</si>
  <si>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</si>
  <si>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</si>
  <si>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</si>
  <si>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</si>
  <si>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</si>
  <si>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</si>
  <si>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</si>
  <si>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</si>
  <si>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</si>
  <si>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</si>
  <si>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</si>
  <si>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</si>
  <si>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</si>
  <si>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</si>
  <si>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</si>
  <si>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</si>
  <si>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</si>
  <si>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</si>
  <si>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</si>
  <si>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</si>
  <si>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</si>
  <si>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</si>
  <si>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</si>
  <si>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</si>
  <si>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</si>
  <si>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</si>
  <si>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</si>
  <si>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</si>
  <si>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</si>
  <si>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</si>
  <si>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</si>
  <si>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</si>
  <si>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</si>
  <si>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</si>
  <si>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</si>
  <si>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</si>
  <si>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</si>
  <si>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</si>
  <si>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</si>
  <si>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</si>
  <si>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</si>
  <si>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</si>
  <si>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</si>
  <si>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</si>
  <si>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</si>
  <si>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</si>
  <si>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</si>
  <si>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</si>
  <si>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</si>
  <si>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</si>
  <si>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</si>
  <si>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</si>
  <si>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</si>
  <si>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</si>
  <si>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</si>
  <si>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</si>
  <si>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</si>
  <si>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</si>
  <si>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</si>
  <si>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</si>
  <si>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</si>
  <si>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</si>
  <si>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</si>
  <si>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</si>
  <si>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</si>
  <si>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</si>
  <si>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</si>
  <si>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</si>
  <si>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</si>
  <si>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</si>
  <si>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</si>
  <si>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</si>
  <si>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</si>
  <si>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</si>
  <si>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</si>
  <si>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</si>
  <si>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</si>
  <si>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</si>
  <si>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</si>
  <si>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</si>
  <si>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</si>
  <si>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</si>
  <si>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</si>
  <si>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</si>
  <si>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</si>
  <si>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</si>
  <si>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</si>
  <si>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</si>
  <si>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</si>
  <si>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</si>
  <si>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</si>
  <si>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</si>
  <si>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</si>
  <si>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</si>
  <si>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</si>
  <si>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</si>
  <si>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</si>
  <si>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</si>
  <si>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</si>
  <si>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</si>
  <si>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</si>
  <si>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</si>
  <si>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</si>
  <si>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</si>
  <si>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</si>
  <si>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</si>
  <si>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</si>
  <si>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</si>
  <si>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</si>
  <si>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</si>
  <si>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</si>
  <si>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</si>
  <si>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</si>
  <si>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</si>
  <si>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</si>
  <si>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</si>
  <si>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</si>
  <si>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</si>
  <si>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</si>
  <si>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</si>
  <si>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</si>
  <si>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</si>
  <si>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</si>
  <si>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</si>
  <si>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</si>
  <si>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</si>
  <si>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</si>
  <si>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</si>
  <si>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</si>
  <si>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</si>
  <si>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</si>
  <si>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</si>
  <si>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</si>
  <si>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</si>
  <si>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</si>
  <si>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</si>
  <si>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</si>
  <si>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</si>
  <si>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</si>
  <si>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</si>
  <si>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</si>
  <si>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</si>
  <si>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</si>
  <si>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</si>
  <si>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</si>
  <si>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</si>
  <si>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</si>
  <si>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</si>
  <si>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</si>
  <si>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</si>
  <si>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</si>
  <si>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</si>
  <si>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</si>
  <si>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</si>
  <si>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</si>
  <si>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</si>
  <si>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</si>
  <si>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</si>
  <si>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</si>
  <si>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</si>
  <si>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</si>
  <si>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</si>
  <si>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</si>
  <si>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</si>
  <si>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</si>
  <si>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</si>
  <si>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</si>
  <si>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</si>
  <si>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</si>
  <si>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</si>
  <si>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</si>
  <si>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</si>
  <si>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</si>
  <si>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</si>
  <si>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</si>
  <si>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</si>
  <si>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</si>
  <si>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</si>
  <si>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</si>
  <si>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</si>
  <si>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</si>
  <si>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</si>
  <si>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</si>
  <si>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</si>
  <si>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</si>
  <si>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</si>
  <si>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</si>
  <si>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</si>
  <si>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</si>
  <si>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</si>
  <si>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</si>
  <si>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</si>
  <si>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</si>
  <si>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</si>
  <si>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</si>
  <si>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</si>
  <si>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</si>
  <si>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</si>
  <si>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</si>
  <si>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</si>
  <si>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</si>
  <si>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</si>
  <si>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</si>
  <si>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</si>
  <si>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</si>
  <si>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</si>
  <si>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</si>
  <si>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</si>
  <si>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</si>
  <si>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</si>
  <si>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</si>
  <si>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</si>
  <si>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</si>
  <si>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</si>
  <si>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</si>
  <si>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</si>
  <si>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</si>
  <si>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</si>
  <si>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</si>
  <si>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</si>
  <si>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</si>
  <si>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</si>
  <si>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</si>
  <si>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</si>
  <si>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</si>
  <si>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</si>
  <si>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</si>
  <si>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</si>
  <si>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</si>
  <si>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</si>
  <si>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</si>
  <si>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</si>
  <si>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</si>
  <si>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</si>
  <si>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</si>
  <si>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</si>
  <si>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</si>
  <si>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</si>
  <si>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</si>
  <si>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</si>
  <si>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</si>
  <si>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</si>
  <si>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</si>
  <si>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</si>
  <si>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</si>
  <si>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</si>
  <si>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</si>
  <si>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</si>
  <si>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</si>
  <si>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</si>
  <si>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</si>
  <si>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</si>
  <si>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</si>
  <si>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</si>
  <si>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</si>
  <si>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</si>
  <si>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</si>
  <si>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</si>
  <si>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</si>
  <si>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</si>
  <si>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</si>
  <si>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</si>
  <si>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</si>
  <si>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</si>
  <si>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</si>
  <si>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</si>
  <si>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</si>
  <si>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</si>
  <si>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</si>
  <si>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</si>
  <si>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</si>
  <si>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</si>
  <si>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</si>
  <si>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</si>
  <si>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</si>
  <si>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</si>
  <si>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</si>
  <si>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</si>
  <si>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</si>
  <si>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</si>
  <si>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</si>
  <si>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</si>
  <si>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</si>
  <si>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</si>
  <si>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</si>
  <si>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</si>
  <si>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</si>
  <si>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</si>
  <si>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</si>
  <si>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</si>
  <si>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</si>
  <si>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</si>
  <si>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</si>
  <si>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</si>
  <si>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</si>
  <si>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</si>
  <si>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</si>
  <si>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</si>
  <si>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</si>
  <si>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</si>
  <si>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</si>
  <si>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</si>
  <si>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</si>
  <si>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</si>
  <si>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</si>
  <si>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</si>
  <si>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</si>
  <si>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</si>
  <si>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</si>
  <si>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</si>
  <si>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</si>
  <si>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</si>
  <si>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</si>
  <si>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</si>
  <si>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</si>
  <si>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</si>
  <si>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</si>
  <si>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</si>
  <si>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</si>
  <si>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</si>
  <si>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</si>
  <si>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</si>
  <si>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</si>
  <si>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</si>
  <si>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</si>
  <si>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</si>
  <si>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</si>
  <si>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</si>
  <si>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</si>
  <si>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</si>
  <si>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</si>
  <si>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</si>
  <si>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</si>
  <si>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</si>
  <si>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</si>
  <si>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</si>
  <si>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</si>
  <si>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</si>
  <si>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</si>
  <si>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</si>
  <si>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</si>
  <si>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</si>
  <si>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</si>
  <si>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</si>
  <si>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</si>
  <si>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</si>
  <si>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</si>
  <si>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</si>
  <si>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</si>
  <si>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</si>
  <si>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</si>
  <si>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</si>
  <si>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</si>
  <si>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</si>
  <si>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</si>
  <si>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</si>
  <si>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</si>
  <si>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</si>
  <si>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</si>
  <si>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</si>
  <si>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</si>
  <si>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</si>
  <si>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</si>
  <si>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</si>
  <si>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</si>
  <si>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</si>
  <si>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</si>
  <si>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</si>
  <si>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</si>
  <si>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</si>
  <si>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</si>
  <si>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</si>
  <si>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</si>
  <si>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</si>
  <si>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</si>
  <si>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</si>
  <si>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</si>
  <si>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</si>
  <si>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</si>
  <si>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</si>
  <si>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</si>
  <si>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</si>
  <si>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</si>
  <si>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</si>
  <si>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</si>
  <si>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</si>
  <si>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</si>
  <si>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</si>
  <si>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</si>
  <si>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</si>
  <si>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</si>
  <si>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</si>
  <si>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</si>
  <si>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</si>
  <si>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</si>
  <si>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</si>
  <si>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</si>
  <si>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</si>
  <si>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</si>
  <si>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</si>
  <si>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</si>
  <si>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</si>
  <si>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</si>
  <si>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</si>
  <si>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</si>
  <si>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</si>
  <si>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</si>
  <si>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</si>
  <si>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</si>
  <si>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</si>
  <si>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</si>
  <si>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</si>
  <si>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</si>
  <si>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</si>
  <si>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</si>
  <si>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</si>
  <si>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</si>
  <si>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</si>
  <si>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</si>
  <si>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</si>
  <si>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</si>
  <si>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</si>
  <si>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</si>
  <si>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</si>
  <si>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</si>
  <si>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</si>
  <si>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</si>
  <si>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</si>
  <si>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</si>
  <si>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</si>
  <si>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</si>
  <si>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</si>
  <si>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</si>
  <si>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</si>
  <si>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</si>
  <si>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</si>
  <si>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</si>
  <si>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</si>
  <si>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</si>
  <si>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</si>
  <si>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</si>
  <si>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</si>
  <si>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</si>
  <si>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</si>
  <si>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</si>
  <si>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</si>
  <si>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</si>
  <si>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</si>
  <si>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</si>
  <si>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</si>
  <si>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</si>
  <si>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</si>
  <si>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</si>
  <si>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</si>
  <si>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</si>
  <si>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</si>
  <si>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</si>
  <si>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</si>
  <si>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</si>
  <si>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</si>
  <si>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</si>
  <si>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</si>
  <si>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</si>
  <si>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</si>
  <si>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</si>
  <si>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</si>
  <si>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</si>
  <si>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</si>
  <si>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</si>
  <si>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</si>
  <si>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</si>
  <si>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</si>
  <si>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</si>
  <si>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</si>
  <si>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</si>
  <si>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</si>
  <si>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</si>
  <si>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</si>
  <si>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</si>
  <si>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</si>
  <si>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</si>
  <si>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</si>
  <si>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</si>
  <si>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</si>
  <si>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</si>
  <si>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</si>
  <si>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</si>
  <si>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</si>
  <si>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</si>
  <si>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</si>
  <si>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</si>
  <si>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</si>
  <si>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</si>
  <si>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</si>
  <si>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</si>
  <si>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</si>
  <si>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</si>
  <si>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</si>
  <si>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</si>
  <si>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</si>
  <si>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</si>
  <si>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</si>
  <si>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</si>
  <si>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</si>
  <si>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</si>
  <si>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</si>
  <si>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</si>
  <si>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</si>
  <si>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</si>
  <si>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</si>
  <si>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</si>
  <si>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</si>
  <si>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</si>
  <si>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</si>
  <si>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</si>
  <si>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</si>
  <si>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</si>
  <si>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</si>
  <si>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</si>
  <si>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</si>
  <si>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</si>
  <si>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</si>
  <si>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</si>
  <si>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</si>
  <si>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</si>
  <si>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</si>
  <si>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</si>
  <si>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</si>
  <si>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</si>
  <si>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</si>
  <si>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</si>
  <si>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</si>
  <si>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</si>
  <si>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</si>
  <si>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</si>
  <si>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</si>
  <si>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</si>
  <si>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</si>
  <si>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</si>
  <si>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</si>
  <si>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</si>
  <si>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</si>
  <si>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</si>
  <si>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</si>
  <si>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</si>
  <si>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</si>
  <si>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</si>
  <si>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</si>
  <si>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</si>
  <si>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</si>
  <si>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</si>
  <si>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</si>
  <si>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</si>
  <si>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</si>
  <si>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</si>
  <si>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</si>
  <si>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</si>
  <si>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</si>
  <si>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</si>
  <si>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</si>
  <si>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</si>
  <si>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</si>
  <si>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</si>
  <si>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</si>
  <si>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</si>
  <si>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</si>
  <si>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</si>
  <si>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</si>
  <si>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</si>
  <si>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</si>
  <si>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</si>
  <si>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</si>
  <si>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</si>
  <si>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</si>
  <si>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</si>
  <si>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</si>
  <si>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</si>
  <si>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</si>
  <si>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</si>
  <si>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</si>
  <si>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</si>
  <si>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</si>
  <si>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</si>
  <si>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</si>
  <si>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</si>
  <si>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</si>
  <si>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</si>
  <si>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</si>
  <si>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</si>
  <si>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</si>
  <si>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</si>
  <si>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</si>
  <si>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</si>
  <si>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</si>
  <si>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</si>
  <si>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</si>
  <si>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</si>
  <si>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</si>
  <si>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</si>
  <si>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</si>
  <si>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</si>
  <si>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</si>
  <si>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</si>
  <si>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</si>
  <si>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</si>
  <si>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</si>
  <si>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</si>
  <si>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</si>
  <si>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</si>
  <si>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</si>
  <si>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</si>
  <si>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</si>
  <si>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</si>
  <si>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</si>
  <si>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</si>
  <si>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</si>
  <si>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</si>
  <si>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</si>
  <si>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</si>
  <si>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</si>
  <si>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</si>
  <si>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</si>
  <si>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</si>
  <si>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</si>
  <si>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</si>
  <si>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</si>
  <si>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</si>
  <si>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</si>
  <si>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</si>
  <si>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</si>
  <si>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</si>
  <si>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</si>
  <si>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</si>
  <si>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</si>
  <si>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</si>
  <si>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</si>
  <si>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</si>
  <si>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</si>
  <si>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</si>
  <si>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</si>
  <si>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</si>
  <si>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</si>
  <si>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</si>
  <si>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</si>
  <si>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</si>
  <si>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</si>
  <si>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</si>
  <si>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</si>
  <si>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</si>
  <si>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</si>
  <si>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</si>
  <si>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</si>
  <si>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</si>
  <si>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</si>
  <si>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</si>
  <si>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</si>
  <si>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</si>
  <si>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</si>
  <si>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</si>
  <si>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</si>
  <si>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</si>
  <si>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</si>
  <si>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</si>
  <si>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</si>
  <si>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</si>
  <si>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</si>
  <si>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</si>
  <si>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</si>
  <si>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</si>
  <si>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</si>
  <si>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</si>
  <si>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</si>
  <si>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</si>
  <si>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</si>
  <si>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</si>
  <si>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</si>
  <si>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</si>
  <si>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</si>
  <si>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</si>
  <si>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</si>
  <si>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</si>
  <si>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</si>
  <si>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</si>
  <si>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</si>
  <si>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</si>
  <si>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</si>
  <si>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</si>
  <si>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</si>
  <si>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</si>
  <si>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</si>
  <si>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</si>
  <si>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</si>
  <si>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</si>
  <si>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</si>
  <si>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</si>
  <si>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</si>
  <si>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</si>
  <si>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</si>
  <si>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</si>
  <si>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</si>
  <si>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</si>
  <si>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</si>
  <si>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</si>
  <si>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</si>
  <si>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</si>
  <si>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</si>
  <si>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</si>
  <si>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</si>
  <si>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</si>
  <si>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</si>
  <si>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</si>
  <si>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</si>
  <si>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</si>
  <si>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</si>
  <si>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</si>
  <si>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</si>
  <si>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</si>
  <si>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</si>
  <si>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</si>
  <si>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</si>
  <si>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</si>
  <si>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</si>
  <si>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</si>
  <si>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</si>
  <si>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</si>
  <si>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</si>
  <si>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</si>
  <si>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</si>
  <si>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</si>
  <si>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</si>
  <si>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</si>
  <si>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</si>
  <si>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</si>
  <si>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</si>
  <si>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</si>
  <si>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</si>
  <si>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</si>
  <si>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</si>
  <si>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</si>
  <si>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</si>
  <si>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</si>
  <si>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</si>
  <si>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</si>
  <si>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</si>
  <si>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</si>
  <si>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</si>
  <si>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</si>
  <si>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</si>
  <si>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</si>
  <si>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</si>
  <si>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</si>
  <si>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</si>
  <si>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</si>
  <si>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</si>
  <si>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</si>
  <si>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</si>
  <si>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</si>
  <si>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</si>
  <si>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</si>
  <si>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</si>
  <si>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</si>
  <si>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</si>
  <si>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</si>
  <si>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</si>
  <si>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</si>
  <si>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</si>
  <si>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</si>
  <si>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</si>
  <si>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</si>
  <si>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</si>
  <si>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</si>
  <si>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</si>
  <si>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</si>
  <si>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</si>
  <si>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</si>
  <si>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</si>
  <si>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</si>
  <si>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</si>
  <si>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</si>
  <si>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</si>
  <si>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</si>
  <si>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</si>
  <si>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</si>
  <si>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</si>
  <si>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</si>
  <si>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</si>
  <si>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</si>
  <si>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</si>
  <si>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</si>
  <si>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</si>
  <si>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</si>
  <si>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</si>
  <si>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</si>
  <si>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</si>
  <si>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</si>
  <si>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</si>
  <si>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</si>
  <si>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</si>
  <si>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</si>
  <si>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</si>
  <si>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</si>
  <si>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</si>
  <si>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</si>
  <si>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</si>
  <si>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</si>
  <si>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</si>
  <si>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</si>
  <si>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</si>
  <si>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</si>
  <si>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</si>
  <si>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</si>
  <si>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</si>
  <si>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</si>
  <si>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</si>
  <si>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</si>
  <si>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</si>
  <si>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</si>
  <si>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</si>
  <si>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</si>
  <si>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</si>
  <si>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</si>
  <si>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</si>
  <si>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</si>
  <si>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</si>
  <si>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</si>
  <si>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</si>
  <si>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</si>
  <si>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</si>
  <si>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</si>
  <si>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</si>
  <si>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</si>
  <si>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</si>
  <si>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</si>
  <si>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</si>
  <si>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</si>
  <si>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</si>
  <si>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</si>
  <si>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</si>
  <si>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</si>
  <si>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</si>
  <si>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</si>
  <si>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</si>
  <si>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</si>
  <si>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</si>
  <si>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</si>
  <si>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</si>
  <si>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</si>
  <si>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</si>
  <si>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</si>
  <si>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</si>
  <si>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</si>
  <si>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</si>
  <si>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</si>
  <si>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</si>
  <si>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</si>
  <si>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</si>
  <si>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</si>
  <si>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</si>
  <si>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</si>
  <si>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</si>
  <si>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</si>
  <si>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</si>
  <si>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</si>
  <si>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</si>
  <si>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</si>
  <si>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</si>
  <si>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</si>
  <si>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</si>
  <si>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</si>
  <si>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</si>
  <si>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</si>
  <si>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</si>
  <si>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</si>
  <si>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</si>
  <si>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</si>
  <si>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</si>
  <si>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</si>
  <si>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</si>
  <si>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</si>
  <si>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</si>
  <si>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</si>
  <si>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</si>
  <si>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</si>
  <si>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</si>
  <si>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</si>
  <si>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</si>
  <si>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</si>
  <si>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</si>
  <si>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</si>
  <si>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</si>
  <si>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</si>
  <si>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</si>
  <si>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</si>
  <si>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</si>
  <si>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</si>
  <si>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</si>
  <si>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</si>
  <si>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</si>
  <si>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</si>
  <si>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</si>
  <si>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</si>
  <si>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</si>
  <si>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</si>
  <si>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</si>
  <si>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</si>
  <si>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</si>
  <si>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</si>
  <si>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</si>
  <si>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</si>
  <si>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</si>
  <si>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</si>
  <si>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</si>
  <si>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</si>
  <si>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</si>
  <si>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</si>
  <si>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</si>
  <si>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</si>
  <si>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</si>
  <si>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</si>
  <si>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</si>
  <si>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</si>
  <si>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</si>
  <si>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</si>
  <si>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</si>
  <si>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</si>
  <si>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</si>
  <si>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</si>
  <si>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</si>
  <si>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</si>
  <si>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</si>
  <si>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</si>
  <si>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</si>
  <si>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</si>
  <si>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</si>
  <si>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</si>
  <si>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</si>
  <si>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</si>
  <si>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</si>
  <si>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</si>
  <si>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</si>
  <si>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</si>
  <si>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</si>
  <si>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</si>
  <si>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</si>
  <si>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</si>
  <si>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</si>
  <si>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</si>
  <si>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</si>
  <si>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</si>
  <si>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</si>
  <si>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</si>
  <si>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</si>
  <si>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</si>
  <si>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</si>
  <si>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</si>
  <si>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</si>
  <si>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</si>
  <si>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</si>
  <si>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</si>
  <si>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</si>
  <si>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</si>
  <si>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</si>
  <si>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</si>
  <si>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</si>
  <si>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</si>
  <si>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</si>
  <si>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</si>
  <si>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</si>
  <si>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</si>
  <si>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</si>
  <si>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</si>
  <si>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</si>
  <si>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</si>
  <si>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</si>
  <si>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</si>
  <si>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</si>
  <si>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</si>
  <si>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</si>
  <si>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</si>
  <si>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</si>
  <si>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</si>
  <si>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</si>
  <si>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</si>
  <si>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</si>
  <si>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</si>
  <si>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</si>
  <si>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</si>
  <si>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</si>
  <si>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</si>
  <si>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</si>
  <si>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</si>
  <si>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</si>
  <si>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</si>
  <si>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</si>
  <si>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</si>
  <si>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</si>
  <si>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</si>
  <si>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</si>
  <si>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</si>
  <si>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</si>
  <si>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</si>
  <si>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</si>
  <si>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</si>
  <si>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</si>
  <si>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</si>
  <si>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</si>
  <si>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</si>
  <si>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</si>
  <si>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</si>
  <si>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</si>
  <si>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</si>
  <si>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</si>
  <si>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</si>
  <si>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</si>
  <si>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</si>
  <si>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</si>
  <si>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</si>
  <si>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</si>
  <si>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</si>
  <si>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</si>
  <si>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</si>
  <si>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</si>
  <si>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</si>
  <si>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</si>
  <si>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</si>
  <si>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</si>
  <si>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</si>
  <si>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</si>
  <si>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</si>
  <si>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</si>
  <si>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</si>
  <si>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</si>
  <si>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</si>
  <si>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</si>
  <si>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</si>
  <si>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</si>
  <si>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</si>
  <si>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</si>
  <si>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</si>
  <si>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</si>
  <si>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</si>
  <si>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</si>
  <si>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</si>
  <si>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</si>
  <si>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</si>
  <si>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</si>
  <si>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</si>
  <si>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</si>
  <si>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</si>
  <si>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</si>
  <si>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</si>
  <si>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</si>
  <si>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</si>
  <si>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</si>
  <si>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</si>
  <si>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</si>
  <si>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</si>
  <si>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</si>
  <si>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</si>
  <si>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</si>
  <si>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</si>
  <si>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</si>
  <si>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</si>
  <si>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</si>
  <si>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</si>
  <si>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</si>
  <si>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</si>
  <si>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</si>
  <si>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</si>
  <si>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</si>
  <si>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</si>
  <si>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</si>
  <si>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</si>
  <si>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</si>
  <si>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</si>
  <si>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</si>
  <si>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</si>
  <si>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</si>
  <si>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</si>
  <si>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</si>
  <si>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</si>
  <si>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</si>
  <si>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</si>
  <si>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</si>
  <si>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</si>
  <si>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</si>
  <si>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</si>
  <si>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</si>
  <si>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</si>
  <si>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</si>
  <si>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</si>
  <si>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</si>
  <si>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</si>
  <si>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</si>
  <si>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</si>
  <si>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</si>
  <si>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</si>
  <si>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</si>
  <si>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</si>
  <si>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</si>
  <si>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</si>
  <si>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</si>
  <si>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</si>
  <si>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</si>
  <si>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</si>
  <si>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</si>
  <si>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</si>
  <si>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</si>
  <si>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</si>
  <si>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</si>
  <si>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</si>
  <si>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</si>
  <si>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</si>
  <si>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</si>
  <si>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</si>
  <si>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</si>
  <si>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</si>
  <si>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</si>
  <si>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</si>
  <si>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</si>
  <si>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</si>
  <si>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</si>
  <si>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</si>
  <si>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</si>
  <si>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</si>
  <si>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</si>
  <si>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</si>
  <si>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</si>
  <si>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</si>
  <si>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</si>
  <si>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</si>
  <si>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</si>
  <si>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</si>
  <si>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</si>
  <si>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</si>
  <si>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</si>
  <si>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</si>
  <si>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</si>
  <si>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</si>
  <si>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</si>
  <si>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</si>
  <si>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</si>
  <si>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</si>
  <si>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</si>
  <si>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</si>
  <si>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</si>
  <si>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</si>
  <si>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</si>
  <si>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</si>
  <si>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</si>
  <si>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</si>
  <si>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</si>
  <si>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</si>
  <si>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</si>
  <si>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</si>
  <si>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</si>
  <si>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</si>
  <si>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</si>
  <si>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</si>
  <si>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</si>
  <si>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</si>
  <si>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</si>
  <si>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</si>
  <si>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</si>
  <si>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</si>
  <si>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</si>
  <si>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</si>
  <si>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</si>
  <si>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</si>
  <si>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</si>
  <si>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</si>
  <si>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</si>
  <si>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</si>
  <si>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</si>
  <si>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</si>
  <si>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</si>
  <si>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</si>
  <si>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</si>
  <si>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</si>
  <si>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</si>
  <si>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</si>
  <si>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</si>
  <si>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</si>
  <si>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</si>
  <si>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</si>
  <si>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</si>
  <si>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</si>
  <si>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</si>
  <si>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</si>
  <si>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</si>
  <si>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</si>
  <si>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</si>
  <si>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</si>
  <si>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</si>
  <si>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</si>
  <si>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</si>
  <si>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</si>
  <si>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</si>
  <si>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</si>
  <si>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</si>
  <si>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</si>
  <si>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</si>
  <si>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</si>
  <si>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</si>
  <si>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</si>
  <si>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</si>
  <si>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</si>
  <si>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</si>
  <si>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</si>
  <si>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</si>
  <si>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</si>
  <si>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</si>
  <si>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</si>
  <si>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</si>
  <si>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</si>
  <si>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</si>
  <si>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</si>
  <si>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</si>
  <si>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</si>
  <si>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</si>
  <si>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</si>
  <si>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</si>
  <si>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</si>
  <si>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</si>
  <si>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</si>
  <si>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</si>
  <si>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</si>
  <si>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</si>
  <si>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</si>
  <si>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</si>
  <si>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</si>
  <si>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</si>
  <si>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</si>
  <si>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</si>
  <si>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</si>
  <si>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</si>
  <si>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</si>
  <si>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</si>
  <si>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</si>
  <si>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</si>
  <si>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</si>
  <si>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</si>
  <si>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</si>
  <si>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</si>
  <si>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</si>
  <si>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</si>
  <si>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</si>
  <si>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</si>
  <si>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</si>
  <si>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</si>
  <si>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</si>
  <si>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</si>
  <si>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</si>
  <si>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</si>
  <si>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</si>
  <si>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</si>
  <si>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</si>
  <si>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</si>
  <si>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</si>
  <si>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</si>
  <si>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</si>
  <si>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</si>
  <si>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</si>
  <si>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</si>
  <si>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</si>
  <si>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</si>
  <si>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</si>
  <si>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</si>
  <si>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</si>
  <si>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</si>
  <si>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</si>
  <si>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</si>
  <si>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</si>
  <si>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</si>
  <si>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</si>
  <si>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</si>
  <si>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</si>
  <si>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</si>
  <si>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</si>
  <si>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</si>
  <si>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</si>
  <si>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</si>
  <si>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</si>
  <si>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</si>
  <si>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</si>
  <si>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</si>
  <si>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</si>
  <si>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</si>
  <si>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</si>
  <si>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</si>
  <si>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</si>
  <si>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</si>
  <si>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</si>
  <si>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</si>
  <si>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</si>
  <si>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</si>
  <si>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</si>
  <si>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</si>
  <si>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</si>
  <si>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</si>
  <si>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</si>
  <si>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</si>
  <si>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</si>
  <si>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</si>
  <si>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</si>
  <si>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</si>
  <si>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</si>
  <si>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</si>
  <si>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</si>
  <si>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</si>
  <si>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</si>
  <si>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</si>
  <si>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</si>
  <si>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</si>
  <si>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</si>
  <si>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</si>
  <si>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</si>
  <si>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</si>
  <si>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</si>
  <si>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</si>
  <si>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</si>
  <si>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</si>
  <si>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</si>
  <si>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</si>
  <si>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</si>
  <si>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</si>
  <si>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</si>
  <si>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</si>
  <si>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</si>
  <si>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</si>
  <si>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</si>
  <si>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</si>
  <si>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</si>
  <si>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</si>
  <si>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</si>
  <si>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</si>
  <si>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</si>
  <si>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</si>
  <si>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</si>
  <si>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</si>
  <si>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</si>
  <si>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</si>
  <si>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</si>
  <si>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</si>
  <si>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</si>
  <si>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</si>
  <si>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</si>
  <si>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</si>
  <si>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</si>
  <si>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</si>
  <si>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</si>
  <si>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</si>
  <si>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</si>
  <si>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</si>
  <si>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</si>
  <si>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</si>
  <si>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</si>
  <si>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</si>
  <si>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</si>
  <si>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</si>
  <si>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</si>
  <si>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</si>
  <si>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</si>
  <si>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</si>
  <si>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</si>
  <si>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</si>
  <si>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</si>
  <si>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</si>
  <si>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</si>
  <si>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</si>
  <si>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</si>
  <si>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</si>
  <si>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</si>
  <si>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</si>
  <si>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</si>
  <si>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</si>
  <si>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</si>
  <si>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</si>
  <si>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</si>
  <si>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</si>
  <si>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</si>
  <si>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</si>
  <si>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</si>
  <si>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</si>
  <si>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</si>
  <si>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</si>
  <si>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</si>
  <si>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</si>
  <si>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</si>
  <si>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</si>
  <si>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</si>
  <si>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</si>
  <si>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</si>
  <si>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</si>
  <si>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</si>
  <si>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</si>
  <si>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</si>
  <si>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</si>
  <si>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</si>
  <si>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</si>
  <si>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</si>
  <si>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</si>
  <si>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</si>
  <si>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</si>
  <si>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</si>
  <si>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</si>
  <si>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</si>
  <si>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</si>
  <si>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</si>
  <si>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</si>
  <si>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</si>
  <si>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</si>
  <si>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</si>
  <si>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</si>
  <si>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</si>
  <si>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</si>
  <si>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</si>
  <si>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</si>
  <si>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</si>
  <si>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</si>
  <si>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</si>
  <si>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</si>
  <si>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</si>
  <si>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</si>
  <si>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</si>
  <si>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</si>
  <si>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</si>
  <si>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</si>
  <si>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</si>
  <si>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</si>
  <si>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</si>
  <si>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</si>
  <si>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</si>
  <si>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</si>
  <si>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</si>
  <si>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</si>
  <si>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</si>
  <si>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</si>
  <si>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</si>
  <si>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</si>
  <si>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</si>
  <si>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</si>
  <si>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</si>
  <si>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</si>
  <si>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</si>
  <si>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</si>
  <si>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</si>
  <si>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</si>
  <si>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</si>
  <si>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</si>
  <si>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</si>
  <si>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</si>
  <si>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</si>
  <si>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</si>
  <si>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</si>
  <si>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</si>
  <si>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</si>
  <si>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</si>
  <si>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</si>
  <si>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</si>
  <si>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</si>
  <si>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</si>
  <si>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</si>
  <si>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</si>
  <si>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</si>
  <si>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</si>
  <si>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</si>
  <si>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</si>
  <si>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</si>
  <si>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</si>
  <si>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</si>
  <si>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</si>
  <si>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</si>
  <si>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</si>
  <si>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</si>
  <si>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</si>
  <si>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</si>
  <si>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</si>
  <si>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</si>
  <si>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</si>
  <si>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</si>
  <si>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</si>
  <si>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</si>
  <si>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</si>
  <si>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</si>
  <si>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</si>
  <si>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</si>
  <si>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</si>
  <si>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</si>
  <si>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</si>
  <si>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</si>
  <si>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</si>
  <si>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</si>
  <si>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</si>
  <si>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</si>
  <si>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</si>
  <si>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</si>
  <si>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</si>
  <si>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</si>
  <si>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</si>
  <si>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</si>
  <si>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</si>
  <si>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</si>
  <si>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</si>
  <si>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</si>
  <si>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</si>
  <si>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</si>
  <si>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</si>
  <si>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</si>
  <si>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</si>
  <si>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</si>
  <si>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</si>
  <si>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</si>
  <si>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</si>
  <si>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</si>
  <si>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</si>
  <si>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</si>
  <si>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</si>
  <si>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</si>
  <si>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</si>
  <si>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</si>
  <si>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</si>
  <si>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</si>
  <si>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</si>
  <si>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</si>
  <si>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</si>
  <si>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</si>
  <si>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</si>
  <si>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</si>
  <si>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</si>
  <si>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</si>
  <si>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</si>
  <si>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</si>
  <si>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</si>
  <si>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</si>
  <si>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</si>
  <si>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</si>
  <si>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</si>
  <si>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</si>
  <si>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</si>
  <si>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</si>
  <si>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</si>
  <si>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</si>
  <si>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</si>
  <si>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</si>
  <si>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</si>
  <si>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</si>
  <si>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</si>
  <si>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</si>
  <si>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</si>
  <si>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</si>
  <si>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</si>
  <si>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</si>
  <si>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</si>
  <si>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</si>
  <si>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</si>
  <si>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</si>
  <si>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</si>
  <si>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</si>
  <si>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</si>
  <si>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</si>
  <si>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</si>
  <si>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</si>
  <si>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</si>
  <si>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</si>
  <si>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</si>
  <si>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</si>
  <si>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</si>
  <si>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</si>
  <si>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</si>
  <si>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</si>
  <si>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</si>
  <si>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</si>
  <si>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</si>
  <si>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</si>
  <si>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</si>
  <si>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</si>
  <si>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</si>
  <si>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</si>
  <si>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</si>
  <si>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</si>
  <si>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</si>
  <si>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</si>
  <si>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</si>
  <si>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</si>
  <si>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</si>
  <si>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</si>
  <si>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</si>
  <si>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</si>
  <si>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</si>
  <si>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</si>
  <si>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</si>
  <si>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</si>
  <si>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</si>
  <si>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</si>
  <si>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</si>
  <si>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</si>
  <si>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</si>
  <si>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</si>
  <si>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</si>
  <si>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</si>
  <si>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</si>
  <si>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</si>
  <si>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</si>
  <si>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</si>
  <si>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</si>
  <si>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</si>
  <si>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</si>
  <si>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</si>
  <si>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</si>
  <si>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</si>
  <si>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</si>
  <si>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</si>
  <si>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</si>
  <si>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</si>
  <si>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</si>
  <si>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</si>
  <si>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</si>
  <si>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</si>
  <si>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</si>
  <si>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</si>
  <si>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</si>
  <si>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</si>
  <si>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</si>
  <si>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</si>
  <si>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</si>
  <si>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</si>
  <si>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</si>
  <si>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</si>
  <si>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</si>
  <si>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</si>
  <si>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</si>
  <si>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</si>
  <si>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</si>
  <si>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</si>
  <si>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</si>
  <si>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</si>
  <si>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</si>
  <si>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</si>
  <si>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</si>
  <si>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</si>
  <si>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</si>
  <si>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</si>
  <si>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</si>
  <si>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</si>
  <si>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</si>
  <si>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</si>
  <si>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</si>
  <si>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</si>
  <si>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</si>
  <si>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</si>
  <si>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</si>
  <si>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</si>
  <si>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</si>
  <si>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</si>
  <si>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</si>
  <si>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</si>
  <si>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</si>
  <si>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</si>
  <si>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</si>
  <si>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</si>
  <si>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</si>
  <si>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</si>
  <si>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</si>
  <si>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</si>
  <si>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</si>
  <si>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</si>
  <si>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</si>
  <si>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</si>
  <si>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</si>
  <si>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</si>
  <si>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</si>
  <si>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</si>
  <si>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</si>
  <si>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</si>
  <si>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</si>
  <si>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</si>
  <si>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</si>
  <si>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</si>
  <si>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</si>
  <si>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</si>
  <si>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</si>
  <si>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</si>
  <si>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</si>
  <si>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</si>
  <si>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</si>
  <si>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</si>
  <si>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</si>
  <si>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</si>
  <si>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</si>
  <si>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</si>
  <si>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</si>
  <si>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</si>
  <si>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</si>
  <si>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</si>
  <si>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</si>
  <si>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</si>
  <si>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</si>
  <si>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</si>
  <si>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</si>
  <si>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</si>
  <si>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</si>
  <si>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</si>
  <si>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</si>
  <si>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</si>
  <si>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</si>
  <si>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</si>
  <si>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</si>
  <si>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</si>
  <si>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</si>
  <si>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</si>
  <si>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</si>
  <si>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</si>
  <si>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</si>
  <si>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</si>
  <si>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</si>
  <si>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</si>
  <si>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</si>
  <si>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</si>
  <si>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</si>
  <si>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</si>
  <si>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</si>
  <si>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</si>
  <si>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</si>
  <si>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</si>
  <si>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</si>
  <si>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</si>
  <si>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</si>
  <si>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</si>
  <si>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</si>
  <si>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</si>
  <si>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</si>
  <si>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</si>
  <si>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</si>
  <si>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</si>
  <si>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</si>
  <si>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</si>
  <si>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</si>
  <si>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</si>
  <si>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</si>
  <si>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</si>
  <si>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</si>
  <si>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</si>
  <si>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</si>
  <si>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</si>
  <si>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</si>
  <si>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</si>
  <si>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</si>
  <si>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</si>
  <si>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</si>
  <si>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</si>
  <si>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</si>
  <si>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</si>
  <si>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</si>
  <si>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</si>
  <si>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</si>
  <si>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</si>
  <si>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</si>
  <si>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</si>
  <si>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</si>
  <si>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</si>
  <si>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</si>
  <si>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</si>
  <si>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</si>
  <si>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</si>
  <si>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</si>
  <si>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</si>
  <si>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</si>
  <si>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</si>
  <si>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</si>
  <si>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</si>
  <si>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</si>
  <si>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</si>
  <si>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</si>
  <si>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</si>
  <si>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</si>
  <si>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</si>
  <si>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</si>
  <si>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</si>
  <si>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</si>
  <si>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</si>
  <si>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</si>
  <si>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</si>
  <si>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</si>
  <si>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</si>
  <si>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</si>
  <si>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</si>
  <si>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</si>
  <si>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</si>
  <si>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</si>
  <si>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</si>
  <si>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</si>
  <si>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</si>
  <si>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</si>
  <si>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</si>
  <si>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</si>
  <si>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</si>
  <si>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</si>
  <si>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</si>
  <si>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</si>
  <si>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</si>
  <si>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</si>
  <si>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</si>
  <si>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</si>
  <si>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</si>
  <si>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</si>
  <si>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</si>
  <si>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</si>
  <si>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</si>
  <si>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</si>
  <si>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</si>
  <si>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</si>
  <si>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</si>
  <si>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</si>
  <si>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</si>
  <si>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</si>
  <si>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</si>
  <si>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</si>
  <si>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</si>
  <si>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</si>
  <si>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</si>
  <si>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</si>
  <si>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</si>
  <si>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</si>
  <si>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</si>
  <si>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</si>
  <si>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</si>
  <si>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</si>
  <si>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</si>
  <si>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</si>
  <si>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</si>
  <si>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</si>
  <si>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</si>
  <si>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</si>
  <si>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</si>
  <si>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</si>
  <si>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</si>
  <si>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</si>
  <si>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</si>
  <si>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</si>
  <si>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</si>
  <si>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</si>
  <si>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</si>
  <si>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</si>
  <si>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</si>
  <si>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</si>
  <si>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</si>
  <si>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</si>
  <si>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</si>
  <si>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</si>
  <si>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</si>
  <si>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</si>
  <si>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</si>
  <si>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</si>
  <si>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</si>
  <si>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</si>
  <si>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</si>
  <si>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</si>
  <si>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</si>
  <si>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</si>
  <si>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</si>
  <si>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</si>
  <si>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</si>
  <si>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</si>
  <si>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</si>
  <si>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</si>
  <si>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</si>
  <si>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</si>
  <si>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</si>
  <si>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</si>
  <si>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</si>
  <si>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</si>
  <si>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</si>
  <si>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</si>
  <si>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</si>
  <si>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</si>
  <si>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</si>
  <si>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</si>
  <si>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</si>
  <si>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</si>
  <si>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</si>
  <si>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</si>
  <si>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</si>
  <si>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</si>
  <si>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</si>
  <si>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</si>
  <si>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</si>
  <si>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</si>
  <si>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</si>
  <si>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</si>
  <si>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</si>
  <si>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</si>
  <si>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</si>
  <si>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</si>
  <si>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</si>
  <si>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</si>
  <si>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</si>
  <si>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</si>
  <si>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</si>
  <si>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</si>
  <si>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</si>
  <si>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</si>
  <si>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</si>
  <si>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</si>
  <si>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</si>
  <si>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</si>
  <si>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</si>
  <si>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</si>
  <si>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</si>
  <si>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</si>
  <si>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</si>
  <si>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</si>
  <si>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</si>
  <si>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</si>
  <si>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</si>
  <si>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</si>
  <si>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</si>
  <si>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</si>
  <si>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</si>
  <si>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</si>
  <si>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</si>
  <si>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</si>
  <si>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</si>
  <si>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</si>
  <si>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</si>
  <si>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</si>
  <si>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</si>
  <si>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</si>
  <si>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</si>
  <si>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</si>
  <si>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</si>
  <si>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</si>
  <si>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</si>
  <si>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</si>
  <si>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</si>
  <si>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</si>
  <si>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</si>
  <si>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</si>
  <si>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</si>
  <si>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</si>
  <si>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</si>
  <si>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</si>
  <si>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</si>
  <si>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</si>
  <si>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</si>
  <si>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</si>
  <si>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</si>
  <si>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</si>
  <si>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</si>
  <si>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</si>
  <si>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</si>
  <si>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</si>
  <si>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</si>
  <si>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</si>
  <si>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</si>
  <si>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</si>
  <si>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</si>
  <si>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</si>
  <si>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</si>
  <si>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</si>
  <si>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</si>
  <si>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</si>
  <si>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</si>
  <si>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</si>
  <si>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</si>
  <si>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</si>
  <si>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</si>
  <si>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</si>
  <si>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</si>
  <si>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</si>
  <si>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</si>
  <si>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</si>
  <si>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</si>
  <si>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</si>
  <si>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</si>
  <si>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</si>
  <si>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</si>
  <si>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</si>
  <si>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</si>
  <si>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</si>
  <si>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</si>
  <si>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</si>
  <si>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</si>
  <si>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</si>
  <si>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</si>
  <si>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</si>
  <si>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</si>
  <si>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</si>
  <si>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</si>
  <si>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</si>
  <si>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</si>
  <si>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</si>
  <si>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</si>
  <si>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</si>
  <si>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</si>
  <si>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</si>
  <si>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</si>
  <si>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</si>
  <si>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</si>
  <si>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</si>
  <si>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</si>
  <si>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</si>
  <si>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</si>
  <si>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</si>
  <si>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</si>
  <si>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</si>
  <si>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</si>
  <si>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</si>
  <si>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</si>
  <si>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</si>
  <si>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</si>
  <si>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</si>
  <si>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</si>
  <si>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</si>
  <si>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</si>
  <si>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</si>
  <si>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</si>
  <si>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</si>
  <si>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</si>
  <si>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</si>
  <si>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</si>
  <si>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</si>
  <si>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</si>
  <si>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</si>
  <si>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</si>
  <si>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</si>
  <si>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</si>
  <si>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</si>
  <si>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</si>
  <si>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</si>
  <si>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</si>
  <si>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</si>
  <si>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</si>
  <si>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</si>
  <si>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</si>
  <si>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</si>
  <si>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</si>
  <si>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</si>
  <si>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</si>
  <si>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</si>
  <si>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</si>
  <si>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</si>
  <si>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</si>
  <si>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</si>
  <si>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</si>
  <si>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</si>
  <si>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</si>
  <si>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</si>
  <si>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</si>
  <si>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</si>
  <si>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</si>
  <si>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</si>
  <si>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</si>
  <si>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</si>
  <si>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</si>
  <si>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</si>
  <si>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</si>
  <si>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</si>
  <si>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</si>
  <si>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</si>
  <si>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</si>
  <si>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</si>
  <si>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</si>
  <si>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</si>
  <si>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</si>
  <si>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</si>
  <si>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</si>
  <si>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</si>
  <si>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</si>
  <si>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</si>
  <si>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</si>
  <si>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</si>
  <si>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</si>
  <si>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</si>
  <si>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</si>
  <si>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</si>
  <si>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</si>
  <si>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</si>
  <si>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</si>
  <si>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</si>
  <si>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</si>
  <si>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</si>
  <si>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</si>
  <si>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</si>
  <si>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</si>
  <si>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</si>
  <si>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</si>
  <si>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</si>
  <si>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</si>
  <si>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</si>
  <si>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</si>
  <si>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</si>
  <si>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</si>
  <si>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</si>
  <si>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</si>
  <si>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</si>
  <si>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</si>
  <si>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</si>
  <si>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</si>
  <si>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</si>
  <si>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</si>
  <si>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</si>
  <si>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</si>
  <si>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</si>
  <si>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</si>
  <si>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</si>
  <si>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</si>
  <si>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</si>
  <si>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</si>
  <si>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</si>
  <si>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</si>
  <si>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</si>
  <si>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</si>
  <si>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</si>
  <si>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</si>
  <si>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</si>
  <si>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</si>
  <si>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</si>
  <si>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</si>
  <si>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</si>
  <si>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</si>
  <si>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</si>
  <si>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</si>
  <si>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</si>
  <si>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</si>
  <si>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</si>
  <si>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</si>
  <si>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</si>
  <si>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</si>
  <si>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</si>
  <si>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</si>
  <si>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</si>
  <si>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</si>
  <si>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</si>
  <si>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</si>
  <si>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</si>
  <si>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</si>
  <si>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</si>
  <si>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</si>
  <si>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</si>
  <si>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</si>
  <si>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</si>
  <si>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</si>
  <si>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</si>
  <si>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</si>
  <si>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</si>
  <si>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</si>
  <si>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</si>
  <si>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</si>
  <si>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</si>
  <si>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</si>
  <si>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</si>
  <si>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</si>
  <si>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</si>
  <si>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</si>
  <si>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</si>
  <si>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</si>
  <si>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</si>
  <si>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</si>
  <si>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</si>
  <si>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</si>
  <si>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</si>
  <si>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</si>
  <si>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</si>
  <si>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</si>
  <si>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</si>
  <si>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</si>
  <si>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</si>
  <si>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</si>
  <si>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</si>
  <si>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</si>
  <si>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</si>
  <si>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</si>
  <si>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</si>
  <si>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</si>
  <si>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</si>
  <si>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</si>
  <si>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</si>
  <si>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</si>
  <si>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</si>
  <si>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</si>
  <si>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</si>
  <si>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</si>
  <si>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</si>
  <si>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</si>
  <si>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</si>
  <si>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</si>
  <si>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</si>
  <si>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</si>
  <si>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</si>
  <si>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</si>
  <si>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</si>
  <si>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</si>
  <si>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</si>
  <si>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</si>
  <si>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</si>
  <si>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</si>
  <si>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</si>
  <si>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</si>
  <si>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</si>
  <si>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</si>
  <si>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</si>
  <si>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</si>
  <si>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</si>
  <si>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</si>
  <si>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</si>
  <si>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</si>
  <si>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</si>
  <si>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</si>
  <si>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</si>
  <si>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</si>
  <si>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</si>
  <si>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</si>
  <si>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</si>
  <si>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</si>
  <si>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</si>
  <si>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</si>
  <si>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</si>
  <si>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</si>
  <si>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</si>
  <si>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</si>
  <si>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</si>
  <si>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</si>
  <si>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</si>
  <si>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</si>
  <si>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</si>
  <si>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</si>
  <si>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</si>
  <si>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</si>
  <si>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</si>
  <si>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</si>
  <si>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</si>
  <si>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</si>
  <si>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</si>
  <si>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</si>
  <si>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</si>
  <si>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</si>
  <si>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</si>
  <si>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</si>
  <si>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</si>
  <si>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</si>
  <si>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</si>
  <si>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</si>
  <si>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</si>
  <si>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</si>
  <si>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</si>
  <si>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</si>
  <si>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</si>
  <si>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</si>
  <si>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</si>
  <si>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</si>
  <si>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</si>
  <si>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</si>
  <si>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</si>
  <si>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</si>
  <si>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</si>
  <si>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</si>
  <si>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</si>
  <si>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</si>
  <si>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</si>
  <si>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</si>
  <si>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</si>
  <si>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</si>
  <si>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</si>
  <si>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</si>
  <si>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</si>
  <si>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</si>
  <si>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</si>
  <si>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</si>
  <si>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</si>
  <si>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</si>
  <si>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</si>
  <si>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</si>
  <si>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</si>
  <si>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</si>
  <si>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</si>
  <si>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</si>
  <si>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</si>
  <si>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</si>
  <si>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</si>
  <si>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</si>
  <si>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</si>
  <si>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</si>
  <si>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</si>
  <si>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</si>
  <si>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</si>
  <si>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</si>
  <si>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</si>
  <si>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</si>
  <si>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</si>
  <si>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</si>
  <si>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</si>
  <si>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</si>
  <si>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</si>
  <si>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</si>
  <si>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</si>
  <si>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</si>
  <si>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</si>
  <si>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</si>
  <si>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</si>
  <si>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</si>
  <si>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</si>
  <si>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</si>
  <si>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</si>
  <si>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</si>
  <si>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</si>
  <si>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</si>
  <si>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</si>
  <si>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</si>
  <si>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</si>
  <si>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</si>
  <si>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</si>
  <si>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</si>
  <si>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</si>
  <si>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</si>
  <si>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</si>
  <si>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</si>
  <si>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</si>
  <si>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</si>
  <si>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</si>
  <si>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</si>
  <si>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</si>
  <si>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</si>
  <si>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</si>
  <si>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</si>
  <si>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</si>
  <si>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</si>
  <si>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</si>
  <si>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</si>
  <si>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</si>
  <si>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</si>
  <si>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</si>
  <si>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</si>
  <si>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</si>
  <si>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</si>
  <si>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</si>
  <si>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</si>
  <si>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</si>
  <si>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</si>
  <si>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</si>
  <si>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</si>
  <si>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</si>
  <si>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</si>
  <si>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</si>
  <si>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</si>
  <si>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</si>
  <si>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</si>
  <si>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</si>
  <si>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</si>
  <si>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</si>
  <si>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</si>
  <si>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</si>
  <si>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</si>
  <si>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</si>
  <si>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</si>
  <si>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</si>
  <si>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</si>
  <si>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</si>
  <si>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</si>
  <si>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</si>
  <si>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</si>
  <si>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</si>
  <si>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</si>
  <si>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</si>
  <si>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</si>
  <si>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</si>
  <si>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</si>
  <si>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</si>
  <si>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</si>
  <si>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</si>
  <si>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</si>
  <si>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</si>
  <si>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</si>
  <si>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</si>
  <si>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</si>
  <si>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</si>
  <si>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</si>
  <si>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</si>
  <si>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</si>
  <si>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</si>
  <si>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</si>
  <si>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</si>
  <si>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</si>
  <si>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</si>
  <si>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</si>
  <si>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</si>
  <si>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</si>
  <si>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</si>
  <si>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</si>
  <si>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</si>
  <si>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</si>
  <si>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</si>
  <si>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</si>
  <si>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</si>
  <si>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</si>
  <si>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</si>
  <si>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</si>
  <si>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</si>
  <si>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</si>
  <si>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</si>
  <si>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</si>
  <si>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</si>
  <si>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</si>
  <si>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</si>
  <si>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</si>
  <si>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</si>
  <si>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</si>
  <si>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</si>
  <si>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</si>
  <si>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</si>
  <si>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</si>
  <si>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</si>
  <si>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</si>
  <si>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</si>
  <si>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</si>
  <si>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</si>
  <si>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</si>
  <si>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</si>
  <si>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</si>
  <si>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</si>
  <si>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</si>
  <si>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</si>
  <si>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</si>
  <si>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</si>
  <si>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</si>
  <si>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</si>
  <si>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</si>
  <si>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</si>
  <si>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</si>
  <si>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</si>
  <si>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</si>
  <si>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</si>
  <si>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</si>
  <si>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</si>
  <si>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</si>
  <si>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</si>
  <si>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</si>
  <si>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</si>
  <si>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</si>
  <si>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</si>
  <si>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</si>
  <si>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</si>
  <si>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</si>
  <si>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</si>
  <si>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</si>
  <si>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</si>
  <si>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</si>
  <si>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</si>
  <si>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</si>
  <si>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</si>
  <si>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</si>
  <si>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</si>
  <si>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</si>
  <si>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</si>
  <si>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</si>
  <si>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</si>
  <si>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</si>
  <si>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</si>
  <si>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</si>
  <si>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</si>
  <si>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</si>
  <si>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</si>
  <si>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</si>
  <si>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</si>
  <si>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</si>
  <si>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</si>
  <si>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</si>
  <si>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</si>
  <si>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</si>
  <si>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</si>
  <si>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</si>
  <si>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</si>
  <si>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</si>
  <si>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</si>
  <si>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</si>
  <si>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</si>
  <si>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</si>
  <si>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</si>
  <si>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</si>
  <si>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</si>
  <si>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</si>
  <si>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</si>
  <si>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</si>
  <si>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</si>
  <si>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</si>
  <si>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</si>
  <si>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</si>
  <si>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</si>
  <si>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</si>
  <si>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</si>
  <si>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</si>
  <si>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</si>
  <si>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</si>
  <si>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</si>
  <si>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</si>
  <si>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</si>
  <si>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</si>
  <si>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</si>
  <si>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</si>
  <si>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</si>
  <si>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</si>
  <si>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</si>
  <si>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</si>
  <si>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</si>
  <si>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</si>
  <si>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</si>
  <si>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</si>
  <si>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</si>
  <si>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</si>
  <si>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</si>
  <si>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</si>
  <si>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</si>
  <si>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</si>
  <si>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</si>
  <si>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</si>
  <si>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</si>
  <si>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</si>
  <si>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</si>
  <si>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</si>
  <si>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</si>
  <si>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</si>
  <si>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</si>
  <si>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</si>
  <si>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</si>
  <si>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</si>
  <si>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</si>
  <si>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</si>
  <si>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</si>
  <si>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</si>
  <si>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</si>
  <si>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</si>
  <si>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</si>
  <si>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</si>
  <si>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</si>
  <si>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</si>
  <si>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</si>
  <si>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</si>
  <si>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</si>
  <si>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</si>
  <si>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</si>
  <si>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</si>
  <si>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</si>
  <si>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</si>
  <si>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</si>
  <si>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</si>
  <si>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</si>
  <si>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</si>
  <si>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</si>
  <si>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</si>
  <si>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</si>
  <si>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</si>
  <si>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</si>
  <si>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</si>
  <si>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</si>
  <si>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</si>
  <si>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</si>
  <si>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</si>
  <si>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</si>
  <si>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</si>
  <si>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</si>
  <si>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</si>
  <si>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</si>
  <si>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</si>
  <si>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</si>
  <si>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</si>
  <si>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</si>
  <si>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</si>
  <si>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</si>
  <si>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</si>
  <si>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</si>
  <si>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</si>
  <si>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</si>
  <si>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</si>
  <si>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</si>
  <si>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</si>
  <si>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</si>
  <si>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</si>
  <si>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</si>
  <si>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</si>
  <si>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</si>
  <si>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</si>
  <si>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</si>
  <si>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</si>
  <si>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</si>
  <si>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</si>
  <si>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</si>
  <si>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</si>
  <si>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</si>
  <si>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</si>
  <si>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</si>
  <si>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</si>
  <si>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</si>
  <si>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</si>
  <si>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</si>
  <si>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</si>
  <si>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</si>
  <si>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</si>
  <si>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</si>
  <si>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</si>
  <si>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</si>
  <si>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</si>
  <si>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</si>
  <si>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</si>
  <si>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</si>
  <si>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</si>
  <si>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</si>
  <si>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</si>
  <si>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</si>
  <si>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</si>
  <si>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</si>
  <si>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</si>
  <si>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</si>
  <si>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</si>
  <si>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</si>
  <si>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</si>
  <si>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</si>
  <si>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</si>
  <si>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</si>
  <si>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</si>
  <si>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</si>
  <si>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</si>
  <si>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</si>
  <si>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</si>
  <si>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</si>
  <si>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</si>
  <si>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</si>
  <si>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</si>
  <si>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</si>
  <si>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</si>
  <si>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</si>
  <si>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</si>
  <si>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</si>
  <si>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</si>
  <si>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</si>
  <si>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</si>
  <si>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</si>
  <si>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</si>
  <si>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</si>
  <si>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</si>
  <si>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</si>
  <si>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</si>
  <si>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</si>
  <si>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</si>
  <si>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</si>
  <si>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</si>
  <si>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</si>
  <si>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</si>
  <si>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</si>
  <si>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</si>
  <si>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</si>
  <si>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</si>
  <si>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</si>
  <si>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</si>
  <si>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</si>
  <si>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</si>
  <si>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</si>
  <si>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</si>
  <si>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</si>
  <si>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</si>
  <si>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</si>
  <si>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</si>
  <si>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</si>
  <si>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</si>
  <si>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</si>
  <si>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</si>
  <si>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</si>
  <si>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</si>
  <si>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</si>
  <si>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</si>
  <si>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</si>
  <si>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</si>
  <si>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</si>
  <si>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</si>
  <si>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</si>
  <si>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</si>
  <si>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</si>
  <si>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</si>
  <si>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</si>
  <si>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</si>
  <si>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</si>
  <si>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</si>
  <si>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</si>
  <si>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</si>
  <si>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</si>
  <si>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</si>
  <si>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</si>
  <si>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</si>
  <si>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</si>
  <si>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</si>
  <si>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</si>
  <si>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</si>
  <si>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</si>
  <si>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</si>
  <si>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</si>
  <si>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</si>
  <si>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</si>
  <si>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</si>
  <si>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</si>
  <si>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</si>
  <si>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</si>
  <si>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</si>
  <si>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</si>
  <si>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</si>
  <si>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</si>
  <si>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</si>
  <si>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</si>
  <si>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</si>
  <si>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</si>
  <si>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</si>
  <si>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</si>
  <si>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</si>
  <si>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</si>
  <si>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</si>
  <si>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</si>
  <si>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</si>
  <si>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</si>
  <si>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</si>
  <si>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</si>
  <si>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</si>
  <si>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</si>
  <si>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</si>
  <si>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</si>
  <si>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</si>
  <si>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</si>
  <si>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</si>
  <si>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</si>
  <si>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</si>
  <si>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</si>
  <si>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</si>
  <si>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</si>
  <si>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</si>
  <si>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</si>
  <si>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</si>
  <si>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</si>
  <si>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</si>
  <si>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</si>
  <si>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</si>
  <si>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</si>
  <si>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</si>
  <si>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</si>
  <si>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</si>
  <si>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</si>
  <si>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</si>
  <si>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</si>
  <si>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</si>
  <si>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</si>
  <si>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</si>
  <si>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</si>
  <si>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</si>
  <si>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</si>
  <si>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</si>
  <si>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</si>
  <si>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</si>
  <si>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</si>
  <si>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</si>
  <si>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</si>
  <si>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</si>
  <si>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</si>
  <si>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</si>
  <si>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</si>
  <si>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</si>
  <si>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</si>
  <si>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</si>
  <si>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</si>
  <si>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</si>
  <si>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</si>
  <si>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</si>
  <si>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</si>
  <si>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</si>
  <si>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</si>
  <si>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</si>
  <si>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</si>
  <si>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</si>
  <si>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</si>
  <si>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</si>
  <si>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</si>
  <si>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</si>
  <si>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</si>
  <si>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</si>
  <si>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</si>
  <si>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</si>
  <si>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</si>
  <si>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</si>
  <si>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</si>
  <si>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</si>
  <si>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</si>
  <si>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</si>
  <si>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</si>
  <si>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</si>
  <si>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</si>
  <si>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</si>
  <si>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</si>
  <si>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</si>
  <si>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</si>
  <si>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</si>
  <si>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</si>
  <si>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</si>
  <si>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</si>
  <si>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</si>
  <si>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</si>
  <si>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</si>
  <si>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</si>
  <si>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</si>
  <si>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</si>
  <si>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</si>
  <si>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</si>
  <si>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</si>
  <si>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</si>
  <si>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</si>
  <si>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</si>
  <si>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</si>
  <si>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</si>
  <si>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</si>
  <si>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</si>
  <si>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</si>
  <si>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</si>
  <si>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</si>
  <si>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</si>
  <si>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</si>
  <si>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</si>
  <si>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</si>
  <si>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</si>
  <si>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</si>
  <si>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</si>
  <si>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</si>
  <si>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</si>
  <si>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</si>
  <si>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</si>
  <si>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</si>
  <si>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</si>
  <si>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</si>
  <si>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</si>
  <si>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</si>
  <si>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</si>
  <si>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</si>
  <si>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</si>
  <si>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</si>
  <si>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</si>
  <si>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</si>
  <si>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</si>
  <si>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</si>
  <si>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</si>
  <si>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</si>
  <si>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</si>
  <si>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</si>
  <si>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</si>
  <si>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</si>
  <si>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</si>
  <si>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</si>
  <si>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</si>
  <si>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</si>
  <si>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</si>
  <si>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</si>
  <si>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</si>
  <si>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</si>
  <si>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</si>
  <si>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</si>
  <si>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</si>
  <si>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</si>
  <si>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</si>
  <si>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</si>
  <si>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</si>
  <si>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</si>
  <si>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</si>
  <si>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</si>
  <si>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</si>
  <si>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</si>
  <si>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</si>
  <si>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</si>
  <si>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</si>
  <si>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</si>
  <si>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</si>
  <si>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</si>
  <si>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</si>
  <si>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</si>
  <si>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</si>
  <si>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</si>
  <si>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</si>
  <si>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</si>
  <si>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</si>
  <si>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</si>
  <si>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</si>
  <si>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</si>
  <si>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</si>
  <si>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</si>
  <si>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</si>
  <si>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</si>
  <si>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</si>
  <si>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</si>
  <si>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</si>
  <si>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</si>
  <si>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</si>
  <si>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</si>
  <si>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</si>
  <si>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</si>
  <si>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</si>
  <si>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</si>
  <si>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</si>
  <si>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</si>
  <si>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</si>
  <si>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</si>
  <si>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</si>
  <si>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</si>
  <si>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</si>
  <si>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</si>
  <si>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</si>
  <si>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</si>
  <si>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</si>
  <si>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</si>
  <si>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</si>
  <si>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</si>
  <si>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</si>
  <si>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</si>
  <si>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</si>
  <si>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</si>
  <si>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</si>
  <si>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</si>
  <si>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</si>
  <si>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</si>
  <si>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</si>
  <si>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</si>
  <si>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</si>
  <si>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</si>
  <si>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</si>
  <si>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</si>
  <si>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</si>
  <si>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</si>
  <si>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</si>
  <si>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</si>
  <si>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</si>
  <si>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</si>
  <si>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</si>
  <si>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</si>
  <si>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</si>
  <si>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</si>
  <si>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</si>
  <si>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</si>
  <si>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</si>
  <si>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</si>
  <si>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</si>
  <si>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</si>
  <si>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</si>
  <si>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</si>
  <si>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</si>
  <si>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</si>
  <si>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</si>
  <si>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</si>
  <si>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</si>
  <si>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</si>
  <si>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</si>
  <si>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</si>
  <si>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</si>
  <si>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</si>
  <si>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</si>
  <si>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</si>
  <si>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</si>
  <si>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</si>
  <si>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</si>
  <si>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</si>
  <si>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</si>
  <si>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</si>
  <si>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</si>
  <si>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</si>
  <si>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</si>
  <si>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</si>
  <si>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</si>
  <si>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</si>
  <si>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</si>
  <si>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</si>
  <si>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</si>
  <si>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</si>
  <si>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</si>
  <si>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</si>
  <si>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</si>
  <si>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</si>
  <si>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</si>
  <si>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</si>
  <si>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</si>
  <si>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</si>
  <si>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</si>
  <si>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</si>
  <si>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</si>
  <si>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</si>
  <si>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</si>
  <si>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</si>
  <si>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</si>
  <si>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</si>
  <si>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</si>
  <si>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</si>
  <si>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</si>
  <si>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</si>
  <si>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</si>
  <si>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</si>
  <si>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</si>
  <si>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</si>
  <si>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</si>
  <si>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</si>
  <si>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</si>
  <si>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</si>
  <si>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</si>
  <si>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</si>
  <si>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</si>
  <si>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</si>
  <si>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</si>
  <si>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</si>
  <si>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</si>
  <si>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</si>
  <si>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</si>
  <si>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</si>
  <si>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</si>
  <si>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</si>
  <si>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</si>
  <si>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</si>
  <si>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</si>
  <si>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</si>
  <si>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</si>
  <si>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</si>
  <si>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</si>
  <si>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</si>
  <si>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</si>
  <si>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</si>
  <si>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</si>
  <si>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</si>
  <si>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</si>
  <si>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</si>
  <si>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</si>
  <si>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</si>
  <si>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</si>
  <si>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</si>
  <si>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</si>
  <si>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</si>
  <si>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</si>
  <si>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</si>
  <si>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</si>
  <si>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</si>
  <si>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</si>
  <si>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</si>
  <si>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</si>
  <si>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</si>
  <si>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</si>
  <si>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</si>
  <si>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</si>
  <si>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</si>
  <si>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</si>
  <si>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</si>
  <si>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</si>
  <si>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</si>
  <si>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</si>
  <si>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</si>
  <si>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</si>
  <si>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</si>
  <si>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</si>
  <si>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</si>
  <si>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</si>
  <si>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</si>
  <si>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</si>
  <si>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</si>
  <si>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</si>
  <si>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</si>
  <si>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</si>
  <si>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</si>
  <si>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</si>
  <si>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</si>
  <si>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</si>
  <si>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</si>
  <si>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</si>
  <si>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</si>
  <si>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</si>
  <si>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</si>
  <si>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</si>
  <si>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</si>
  <si>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</si>
  <si>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</si>
  <si>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</si>
  <si>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</si>
  <si>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</si>
  <si>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</si>
  <si>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</si>
  <si>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</si>
  <si>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</si>
  <si>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</si>
  <si>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</si>
  <si>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</si>
  <si>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</si>
  <si>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</si>
  <si>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</si>
  <si>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</si>
  <si>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</si>
  <si>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</si>
  <si>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</si>
  <si>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</si>
  <si>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</si>
  <si>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</si>
  <si>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</si>
  <si>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</si>
  <si>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</si>
  <si>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</si>
  <si>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</si>
  <si>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</si>
  <si>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</si>
  <si>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</si>
  <si>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</si>
  <si>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</si>
  <si>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</si>
  <si>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</si>
  <si>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</si>
  <si>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</si>
  <si>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</si>
  <si>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</si>
  <si>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</si>
  <si>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</si>
  <si>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</si>
  <si>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</si>
  <si>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</si>
  <si>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</si>
  <si>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</si>
  <si>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</si>
  <si>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</si>
  <si>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</si>
  <si>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</si>
  <si>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</si>
  <si>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</si>
  <si>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</si>
  <si>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</si>
  <si>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</si>
  <si>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</si>
  <si>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</si>
  <si>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</si>
  <si>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</si>
  <si>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</si>
  <si>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</si>
  <si>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</si>
  <si>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</si>
  <si>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</si>
  <si>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</si>
  <si>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</si>
  <si>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</si>
  <si>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</si>
  <si>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</si>
  <si>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</si>
  <si>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</si>
  <si>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</si>
  <si>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</si>
  <si>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</si>
  <si>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</si>
  <si>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</si>
  <si>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</si>
  <si>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</si>
  <si>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</si>
  <si>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</si>
  <si>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</si>
  <si>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</si>
  <si>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</si>
  <si>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</si>
  <si>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</si>
  <si>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</si>
  <si>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</si>
  <si>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</si>
  <si>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</si>
  <si>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</si>
  <si>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</si>
  <si>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</si>
  <si>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</si>
  <si>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</si>
  <si>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</si>
  <si>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</si>
  <si>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</si>
  <si>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</si>
  <si>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</si>
  <si>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</si>
  <si>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</si>
  <si>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</si>
  <si>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</si>
  <si>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</si>
  <si>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</si>
  <si>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</si>
  <si>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</si>
  <si>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</si>
  <si>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</si>
  <si>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</si>
  <si>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</si>
  <si>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</si>
  <si>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</si>
  <si>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</si>
  <si>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</si>
  <si>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</si>
  <si>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</si>
  <si>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</si>
  <si>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</si>
  <si>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</si>
  <si>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</si>
  <si>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</si>
  <si>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</si>
  <si>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</si>
  <si>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</si>
  <si>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</si>
  <si>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</si>
  <si>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</si>
  <si>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</si>
  <si>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</si>
  <si>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</si>
  <si>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</si>
  <si>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</si>
  <si>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</si>
  <si>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</si>
  <si>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</si>
  <si>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</si>
  <si>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</si>
  <si>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</si>
  <si>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</si>
  <si>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</si>
  <si>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</si>
  <si>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</si>
  <si>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</si>
  <si>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</si>
  <si>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</si>
  <si>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</si>
  <si>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</si>
  <si>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</si>
  <si>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</si>
  <si>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</si>
  <si>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</si>
  <si>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</si>
  <si>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</si>
  <si>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</si>
  <si>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</si>
  <si>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</si>
  <si>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</si>
  <si>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</si>
  <si>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</si>
  <si>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</si>
  <si>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</si>
  <si>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</si>
  <si>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</si>
  <si>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</si>
  <si>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</si>
  <si>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</si>
  <si>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</si>
  <si>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</si>
  <si>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</si>
  <si>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</si>
  <si>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</si>
  <si>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</si>
  <si>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</si>
  <si>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</si>
  <si>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</si>
  <si>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</si>
  <si>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</si>
  <si>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</si>
  <si>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</si>
  <si>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</si>
  <si>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</si>
  <si>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</si>
  <si>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</si>
  <si>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</si>
  <si>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</si>
  <si>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</si>
  <si>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</si>
  <si>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</si>
  <si>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</si>
  <si>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</si>
  <si>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</si>
  <si>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</si>
  <si>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</si>
  <si>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</si>
  <si>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</si>
  <si>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</si>
  <si>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</si>
  <si>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</si>
  <si>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</si>
  <si>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</si>
  <si>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</si>
  <si>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</si>
  <si>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</si>
  <si>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</si>
  <si>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</si>
  <si>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</si>
  <si>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</si>
  <si>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</si>
  <si>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</si>
  <si>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</si>
  <si>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</si>
  <si>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</si>
  <si>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</si>
  <si>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</si>
  <si>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</si>
  <si>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</si>
  <si>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</si>
  <si>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</si>
  <si>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</si>
  <si>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</si>
  <si>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</si>
  <si>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</si>
  <si>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</si>
  <si>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</si>
  <si>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</si>
  <si>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</si>
  <si>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</si>
  <si>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</si>
  <si>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</si>
  <si>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</si>
  <si>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</si>
  <si>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</si>
  <si>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</si>
  <si>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</si>
  <si>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</si>
  <si>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</si>
  <si>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</si>
  <si>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</si>
  <si>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</si>
  <si>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</si>
  <si>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</si>
  <si>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</si>
  <si>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</si>
  <si>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</si>
  <si>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</si>
  <si>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</si>
  <si>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</si>
  <si>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</si>
  <si>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</si>
  <si>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</si>
  <si>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</si>
  <si>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</si>
  <si>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</si>
  <si>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</si>
  <si>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</si>
  <si>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</si>
  <si>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</si>
  <si>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</si>
  <si>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</si>
  <si>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</si>
  <si>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</si>
  <si>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</si>
  <si>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</si>
  <si>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</si>
  <si>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</si>
  <si>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</si>
  <si>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</si>
  <si>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</si>
  <si>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</si>
  <si>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</si>
  <si>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</si>
  <si>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</si>
  <si>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</si>
  <si>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</si>
  <si>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</si>
  <si>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</si>
  <si>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</si>
  <si>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</si>
  <si>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</si>
  <si>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</si>
  <si>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</si>
  <si>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</si>
  <si>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</si>
  <si>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</si>
  <si>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</si>
  <si>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</si>
  <si>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</si>
  <si>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</si>
  <si>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</si>
  <si>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</si>
  <si>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</si>
  <si>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</si>
  <si>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</si>
  <si>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</si>
  <si>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</si>
  <si>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</si>
  <si>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</si>
  <si>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</si>
  <si>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</si>
  <si>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</si>
  <si>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</si>
  <si>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</si>
  <si>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</si>
  <si>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</si>
  <si>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</si>
  <si>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</si>
  <si>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</si>
  <si>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</si>
  <si>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</si>
  <si>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</si>
  <si>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</si>
  <si>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</si>
  <si>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</si>
  <si>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</si>
  <si>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</si>
  <si>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</si>
  <si>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</si>
  <si>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</si>
  <si>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</si>
  <si>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</si>
  <si>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</si>
  <si>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</si>
  <si>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</si>
  <si>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</si>
  <si>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</si>
  <si>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</si>
  <si>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</si>
  <si>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</si>
  <si>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</si>
  <si>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</si>
  <si>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</si>
  <si>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</si>
  <si>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</si>
  <si>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</si>
  <si>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</si>
  <si>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</si>
  <si>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</si>
  <si>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</si>
  <si>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</si>
  <si>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</si>
  <si>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</si>
  <si>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</si>
  <si>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</si>
  <si>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</si>
  <si>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</si>
  <si>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</si>
  <si>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</si>
  <si>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</si>
  <si>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</si>
  <si>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</si>
  <si>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</si>
  <si>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</si>
  <si>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</si>
  <si>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</si>
  <si>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</si>
  <si>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</si>
  <si>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</si>
  <si>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</si>
  <si>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</si>
  <si>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</si>
  <si>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</si>
  <si>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</si>
  <si>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</si>
  <si>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</si>
  <si>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</si>
  <si>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</si>
  <si>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</si>
  <si>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</si>
  <si>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</si>
  <si>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</si>
  <si>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</si>
  <si>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</si>
  <si>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</si>
  <si>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</si>
  <si>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</si>
  <si>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</si>
  <si>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</si>
  <si>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</si>
  <si>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</si>
  <si>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</si>
  <si>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</si>
  <si>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</si>
  <si>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</si>
  <si>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</si>
  <si>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</si>
  <si>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</si>
  <si>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</si>
  <si>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</si>
  <si>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</si>
  <si>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</si>
  <si>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</si>
  <si>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</si>
  <si>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</si>
  <si>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</si>
  <si>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</si>
  <si>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</si>
  <si>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</si>
  <si>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</si>
  <si>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</si>
  <si>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</si>
  <si>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</si>
  <si>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</si>
  <si>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</si>
  <si>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</si>
  <si>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</si>
  <si>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</si>
  <si>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</si>
  <si>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</si>
  <si>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</si>
  <si>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</si>
  <si>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</si>
  <si>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</si>
  <si>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</si>
  <si>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</si>
  <si>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</si>
  <si>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</si>
  <si>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</si>
  <si>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</si>
  <si>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</si>
  <si>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</si>
  <si>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</si>
  <si>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</si>
  <si>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</si>
  <si>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</si>
  <si>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</si>
  <si>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</si>
  <si>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</si>
  <si>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</si>
  <si>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</si>
  <si>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</si>
  <si>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</si>
  <si>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</si>
  <si>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</si>
  <si>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</si>
  <si>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</si>
  <si>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</si>
  <si>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</si>
  <si>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</si>
  <si>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</si>
  <si>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</si>
  <si>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</si>
  <si>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</si>
  <si>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</si>
  <si>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</si>
  <si>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</si>
  <si>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</si>
  <si>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</si>
  <si>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</si>
  <si>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</si>
  <si>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</si>
  <si>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</si>
  <si>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</si>
  <si>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</si>
  <si>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</si>
  <si>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</si>
  <si>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</si>
  <si>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</si>
  <si>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</si>
  <si>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</si>
  <si>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</si>
  <si>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</si>
  <si>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</si>
  <si>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</si>
  <si>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</si>
  <si>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</si>
  <si>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</si>
  <si>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</si>
  <si>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</si>
  <si>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</si>
  <si>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</si>
  <si>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</si>
  <si>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</si>
  <si>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</si>
  <si>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</si>
  <si>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</si>
  <si>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</si>
  <si>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</si>
  <si>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</si>
  <si>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</si>
  <si>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</si>
  <si>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</si>
  <si>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</si>
  <si>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</si>
  <si>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</si>
  <si>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</si>
  <si>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</si>
  <si>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</si>
  <si>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</si>
  <si>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</si>
  <si>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</si>
  <si>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</si>
  <si>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</si>
  <si>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</si>
  <si>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</si>
  <si>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</si>
  <si>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</si>
  <si>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</si>
  <si>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</si>
  <si>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</si>
  <si>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</si>
  <si>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</si>
  <si>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</si>
  <si>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</si>
  <si>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</si>
  <si>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</si>
  <si>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</si>
  <si>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</si>
  <si>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</si>
  <si>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</si>
  <si>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</si>
  <si>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</si>
  <si>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</si>
  <si>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</si>
  <si>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</si>
  <si>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</si>
  <si>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</si>
  <si>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</si>
  <si>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</si>
  <si>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</si>
  <si>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</si>
  <si>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</si>
  <si>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</si>
  <si>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</si>
  <si>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</si>
  <si>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</si>
  <si>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</si>
  <si>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</si>
  <si>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</si>
  <si>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</si>
  <si>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</si>
  <si>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</si>
  <si>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</si>
  <si>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</si>
  <si>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</si>
  <si>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</si>
  <si>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</si>
  <si>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</si>
  <si>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</si>
  <si>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</si>
  <si>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</si>
  <si>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</si>
  <si>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</si>
  <si>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</si>
  <si>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</si>
  <si>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</si>
  <si>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</si>
  <si>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</si>
  <si>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</si>
  <si>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</si>
  <si>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</si>
  <si>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</si>
  <si>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</si>
  <si>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</si>
  <si>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</si>
  <si>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</si>
  <si>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</si>
  <si>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</si>
  <si>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</si>
  <si>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</si>
  <si>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</si>
  <si>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</si>
  <si>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</si>
  <si>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</si>
  <si>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</si>
  <si>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</si>
  <si>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</si>
  <si>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</si>
  <si>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</si>
  <si>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</si>
  <si>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</si>
  <si>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</si>
  <si>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</si>
  <si>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</si>
  <si>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</si>
  <si>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</si>
  <si>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</si>
  <si>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</si>
  <si>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</si>
  <si>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</si>
  <si>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</si>
  <si>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</si>
  <si>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</si>
  <si>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</si>
  <si>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</si>
  <si>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</si>
  <si>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</si>
  <si>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</si>
  <si>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</si>
  <si>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</si>
  <si>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</si>
  <si>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</si>
  <si>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</si>
  <si>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</si>
  <si>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</si>
  <si>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</si>
  <si>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</si>
  <si>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</si>
  <si>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</si>
  <si>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</si>
  <si>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</si>
  <si>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</si>
  <si>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</si>
  <si>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</si>
  <si>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</si>
  <si>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</si>
  <si>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</si>
  <si>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</si>
  <si>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</si>
  <si>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</si>
  <si>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</si>
  <si>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</si>
  <si>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</si>
  <si>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</si>
  <si>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</si>
  <si>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</si>
  <si>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</si>
  <si>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</si>
  <si>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</si>
  <si>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</si>
  <si>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</si>
  <si>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</si>
  <si>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</si>
  <si>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</si>
  <si>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</si>
  <si>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</si>
  <si>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</si>
  <si>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</si>
  <si>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</si>
  <si>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</si>
  <si>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</si>
  <si>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</si>
  <si>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</si>
  <si>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</si>
  <si>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</si>
  <si>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</si>
  <si>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</si>
  <si>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</si>
  <si>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</si>
  <si>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</si>
  <si>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</si>
  <si>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</si>
  <si>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</si>
  <si>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</si>
  <si>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</si>
  <si>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</si>
  <si>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</si>
  <si>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</si>
  <si>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</si>
  <si>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</si>
  <si>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</si>
  <si>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</si>
  <si>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</si>
  <si>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</si>
  <si>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</si>
  <si>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</si>
  <si>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</si>
  <si>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</si>
  <si>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</si>
  <si>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</si>
  <si>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</si>
  <si>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</si>
  <si>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</si>
  <si>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</si>
  <si>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</si>
  <si>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</si>
  <si>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</si>
  <si>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</si>
  <si>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</si>
  <si>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</si>
  <si>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</si>
  <si>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</si>
  <si>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</si>
  <si>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</si>
  <si>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</si>
  <si>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</si>
  <si>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</si>
  <si>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</si>
  <si>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</si>
  <si>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</si>
  <si>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</si>
  <si>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</si>
  <si>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</si>
  <si>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</si>
  <si>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</si>
  <si>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</si>
  <si>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</si>
  <si>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</si>
  <si>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</si>
  <si>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</si>
  <si>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</si>
  <si>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</si>
  <si>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</si>
  <si>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</si>
  <si>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</si>
  <si>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</si>
  <si>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</si>
  <si>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</si>
  <si>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</si>
  <si>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</si>
  <si>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</si>
  <si>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</si>
  <si>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</si>
  <si>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</si>
  <si>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</si>
  <si>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</si>
  <si>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</si>
  <si>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</si>
  <si>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</si>
  <si>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</si>
  <si>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</si>
  <si>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</si>
  <si>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</si>
  <si>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</si>
  <si>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</si>
  <si>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</si>
  <si>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</si>
  <si>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</si>
  <si>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</si>
  <si>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</si>
  <si>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</si>
  <si>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</si>
  <si>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</si>
  <si>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</si>
  <si>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</si>
  <si>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</si>
  <si>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</si>
  <si>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</si>
  <si>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</si>
  <si>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</si>
  <si>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</si>
  <si>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</si>
  <si>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</si>
  <si>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</si>
  <si>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</si>
  <si>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</si>
  <si>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</si>
  <si>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</si>
  <si>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</si>
  <si>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</si>
  <si>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</si>
  <si>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</si>
  <si>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</si>
  <si>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</si>
  <si>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</si>
  <si>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</si>
  <si>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</si>
  <si>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</si>
  <si>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</si>
  <si>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</si>
  <si>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</si>
  <si>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</si>
  <si>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</si>
  <si>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</si>
  <si>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</si>
  <si>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</si>
  <si>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</si>
  <si>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</si>
  <si>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</si>
  <si>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</si>
  <si>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</si>
  <si>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</si>
  <si>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</si>
  <si>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</si>
  <si>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</si>
  <si>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</si>
  <si>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</si>
  <si>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</si>
  <si>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</si>
  <si>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</si>
  <si>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</si>
  <si>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</si>
  <si>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</si>
  <si>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</si>
  <si>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</si>
  <si>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</si>
  <si>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</si>
  <si>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</si>
  <si>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</si>
  <si>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</si>
  <si>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</si>
  <si>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</si>
  <si>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</si>
  <si>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</si>
  <si>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</si>
  <si>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</si>
  <si>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</si>
  <si>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</si>
  <si>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</si>
  <si>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</si>
  <si>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</si>
  <si>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</si>
  <si>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</si>
  <si>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</si>
  <si>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</si>
  <si>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</si>
  <si>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</si>
  <si>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</si>
  <si>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</si>
  <si>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</si>
  <si>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</si>
  <si>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</si>
  <si>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</si>
  <si>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</si>
  <si>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</si>
  <si>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</si>
  <si>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</si>
  <si>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</si>
  <si>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</si>
  <si>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</si>
  <si>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</si>
  <si>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</si>
  <si>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</si>
  <si>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</si>
  <si>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</si>
  <si>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</si>
  <si>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</si>
  <si>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</si>
  <si>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</si>
  <si>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</si>
  <si>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</si>
  <si>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</si>
  <si>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</si>
  <si>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</si>
  <si>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</si>
  <si>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</si>
  <si>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</si>
  <si>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</si>
  <si>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</si>
  <si>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</si>
  <si>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</si>
  <si>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</si>
  <si>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</si>
  <si>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</si>
  <si>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</si>
  <si>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</si>
  <si>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</si>
  <si>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</si>
  <si>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</si>
  <si>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</si>
  <si>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</si>
  <si>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</si>
  <si>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</si>
  <si>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</si>
  <si>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</si>
  <si>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</si>
  <si>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</si>
  <si>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</si>
  <si>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</si>
  <si>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</si>
  <si>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</si>
  <si>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</si>
  <si>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</si>
  <si>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</si>
  <si>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</si>
  <si>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</si>
  <si>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</si>
  <si>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</si>
  <si>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</si>
  <si>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</si>
  <si>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</si>
  <si>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</si>
  <si>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</si>
  <si>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</si>
  <si>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</si>
  <si>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</si>
  <si>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</si>
  <si>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</si>
  <si>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</si>
  <si>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</si>
  <si>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</si>
  <si>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</si>
  <si>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</si>
  <si>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</si>
  <si>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</si>
  <si>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</si>
  <si>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</si>
  <si>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</si>
  <si>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</si>
  <si>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</si>
  <si>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</si>
  <si>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</si>
  <si>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</si>
  <si>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</si>
  <si>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</si>
  <si>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</si>
  <si>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</si>
  <si>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</si>
  <si>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</si>
  <si>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</si>
  <si>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</si>
  <si>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</si>
  <si>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</si>
  <si>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</si>
  <si>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</si>
  <si>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</si>
  <si>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</si>
  <si>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</si>
  <si>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</si>
  <si>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</si>
  <si>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</si>
  <si>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</si>
  <si>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</si>
  <si>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</si>
  <si>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</si>
  <si>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</si>
  <si>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</si>
  <si>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</si>
  <si>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</si>
  <si>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</si>
  <si>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</si>
  <si>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</si>
  <si>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</si>
  <si>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</si>
  <si>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</si>
  <si>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</si>
  <si>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</si>
  <si>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</si>
  <si>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</si>
  <si>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</si>
  <si>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</si>
  <si>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</si>
  <si>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</si>
  <si>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</si>
  <si>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</si>
  <si>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</si>
  <si>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</si>
  <si>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</si>
  <si>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</si>
  <si>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</si>
  <si>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</si>
  <si>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</si>
  <si>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</si>
  <si>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</si>
  <si>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</si>
  <si>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</si>
  <si>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</si>
  <si>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</si>
  <si>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</si>
  <si>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</si>
  <si>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</si>
  <si>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</si>
  <si>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</si>
  <si>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</si>
  <si>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</si>
  <si>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</si>
  <si>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</si>
  <si>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</si>
  <si>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</si>
  <si>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</si>
  <si>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</si>
  <si>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</si>
  <si>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</si>
  <si>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</si>
  <si>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</si>
  <si>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</si>
  <si>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</si>
  <si>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</si>
  <si>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</si>
  <si>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</si>
  <si>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</si>
  <si>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</si>
  <si>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</si>
  <si>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</si>
  <si>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</si>
  <si>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</si>
  <si>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</si>
  <si>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</si>
  <si>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</si>
  <si>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</si>
  <si>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</si>
  <si>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</si>
  <si>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</si>
  <si>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</si>
  <si>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</si>
  <si>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</si>
  <si>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</si>
  <si>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</si>
  <si>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</si>
  <si>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</si>
  <si>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</si>
  <si>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</si>
  <si>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</si>
  <si>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</si>
  <si>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</si>
  <si>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</si>
  <si>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</si>
  <si>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</si>
  <si>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</si>
  <si>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</si>
  <si>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</si>
  <si>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</si>
  <si>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</si>
  <si>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</si>
  <si>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</si>
  <si>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</si>
  <si>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</si>
  <si>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</si>
  <si>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</si>
  <si>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</si>
  <si>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</si>
  <si>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</si>
  <si>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</si>
  <si>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</si>
  <si>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</si>
  <si>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</si>
  <si>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</si>
  <si>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</si>
  <si>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</si>
  <si>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</si>
  <si>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</si>
  <si>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</si>
  <si>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</si>
  <si>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</si>
  <si>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</si>
  <si>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</si>
  <si>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</si>
  <si>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</si>
  <si>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</si>
  <si>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</si>
  <si>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</si>
  <si>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</si>
  <si>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</si>
  <si>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</si>
  <si>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</si>
  <si>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</si>
  <si>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</si>
  <si>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</si>
  <si>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</si>
  <si>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</si>
  <si>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</si>
  <si>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</si>
  <si>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</si>
  <si>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</si>
  <si>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</si>
  <si>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</si>
  <si>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</si>
  <si>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</si>
  <si>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</si>
  <si>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</si>
  <si>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</si>
  <si>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</si>
  <si>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</si>
  <si>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</si>
  <si>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</si>
  <si>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</si>
  <si>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</si>
  <si>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</si>
  <si>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</si>
  <si>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</si>
  <si>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</si>
  <si>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</si>
  <si>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</si>
  <si>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</si>
  <si>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</si>
  <si>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</si>
  <si>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</si>
  <si>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</si>
  <si>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</si>
  <si>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</si>
  <si>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</si>
  <si>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</si>
  <si>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</si>
  <si>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</si>
  <si>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</si>
  <si>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</si>
  <si>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</si>
  <si>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</si>
  <si>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</si>
  <si>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</si>
  <si>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</si>
  <si>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</si>
  <si>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</si>
  <si>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</si>
  <si>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</si>
  <si>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</si>
  <si>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</si>
  <si>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</si>
  <si>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</si>
  <si>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</si>
  <si>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</si>
  <si>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</si>
  <si>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</si>
  <si>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</si>
  <si>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</si>
  <si>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</si>
  <si>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</si>
  <si>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</si>
  <si>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</si>
  <si>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</si>
  <si>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</si>
  <si>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</si>
  <si>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</si>
  <si>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</si>
  <si>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</si>
  <si>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</si>
  <si>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</si>
  <si>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</si>
  <si>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</si>
  <si>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</si>
  <si>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</si>
  <si>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</si>
  <si>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</si>
  <si>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</si>
  <si>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</si>
  <si>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</si>
  <si>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</si>
  <si>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</si>
  <si>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</si>
  <si>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</si>
  <si>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</si>
  <si>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</si>
  <si>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</si>
  <si>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</si>
  <si>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</si>
  <si>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</si>
  <si>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</si>
  <si>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</si>
  <si>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</si>
  <si>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</si>
  <si>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</si>
  <si>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</si>
  <si>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</si>
  <si>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</si>
  <si>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</si>
  <si>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</si>
  <si>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</si>
  <si>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</si>
  <si>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</si>
  <si>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</si>
  <si>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</si>
  <si>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</si>
  <si>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</si>
  <si>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</si>
  <si>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</si>
  <si>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</si>
  <si>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</si>
  <si>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</si>
  <si>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</si>
  <si>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</si>
  <si>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</si>
  <si>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</si>
  <si>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</si>
  <si>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</si>
  <si>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</si>
  <si>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</si>
  <si>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</si>
  <si>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</si>
  <si>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</si>
  <si>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</si>
  <si>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</si>
  <si>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</si>
  <si>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</si>
  <si>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</si>
  <si>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</si>
  <si>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</si>
  <si>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</si>
  <si>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</si>
  <si>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</si>
  <si>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</si>
  <si>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</si>
  <si>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</si>
  <si>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</si>
  <si>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</si>
  <si>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</si>
  <si>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</si>
  <si>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</si>
  <si>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</si>
  <si>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</si>
  <si>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</si>
  <si>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</si>
  <si>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</si>
  <si>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</si>
  <si>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</si>
  <si>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</si>
  <si>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</si>
  <si>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</si>
  <si>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</si>
  <si>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</si>
  <si>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</si>
  <si>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</si>
  <si>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</si>
  <si>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</si>
  <si>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</si>
  <si>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</si>
  <si>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</si>
  <si>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</si>
  <si>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</si>
  <si>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</si>
  <si>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</si>
  <si>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</si>
  <si>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</si>
  <si>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</si>
  <si>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</si>
  <si>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</si>
  <si>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</si>
  <si>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</si>
  <si>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</si>
  <si>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</si>
  <si>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</si>
  <si>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</si>
  <si>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</si>
  <si>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</si>
  <si>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</si>
  <si>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</si>
  <si>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</si>
  <si>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</si>
  <si>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</si>
  <si>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</si>
  <si>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</si>
  <si>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</si>
  <si>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</si>
  <si>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</si>
  <si>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</si>
  <si>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</si>
  <si>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</si>
  <si>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</si>
  <si>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</si>
  <si>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</si>
  <si>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</si>
  <si>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</si>
  <si>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</si>
  <si>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</si>
  <si>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</si>
  <si>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</si>
  <si>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</si>
  <si>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</si>
  <si>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</si>
  <si>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</si>
  <si>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</si>
  <si>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</si>
  <si>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</si>
  <si>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</si>
  <si>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</si>
  <si>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</si>
  <si>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</si>
  <si>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</si>
  <si>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</si>
  <si>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</si>
  <si>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</si>
  <si>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</si>
  <si>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</si>
  <si>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</si>
  <si>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</si>
  <si>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</si>
  <si>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</si>
  <si>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</si>
  <si>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</si>
  <si>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</si>
  <si>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</si>
  <si>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</si>
  <si>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</si>
  <si>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</si>
  <si>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</si>
  <si>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</si>
  <si>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</si>
  <si>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</si>
  <si>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</si>
  <si>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</si>
  <si>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</si>
  <si>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</si>
  <si>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</si>
  <si>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</si>
  <si>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</si>
  <si>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</si>
  <si>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</si>
  <si>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</si>
  <si>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</si>
  <si>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</si>
  <si>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</si>
  <si>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</si>
  <si>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</si>
  <si>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</si>
  <si>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</si>
  <si>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</si>
  <si>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</si>
  <si>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</si>
  <si>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</si>
  <si>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</si>
  <si>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</si>
  <si>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</si>
  <si>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</si>
  <si>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</si>
  <si>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</si>
  <si>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</si>
  <si>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</si>
  <si>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</si>
  <si>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</si>
  <si>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</si>
  <si>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</si>
  <si>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</si>
  <si>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</si>
  <si>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</si>
  <si>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</si>
  <si>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</si>
  <si>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</si>
  <si>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</si>
  <si>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</si>
  <si>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</si>
  <si>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</si>
  <si>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</si>
  <si>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</si>
  <si>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</si>
  <si>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</si>
  <si>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</si>
  <si>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</si>
  <si>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</si>
  <si>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</si>
  <si>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</si>
  <si>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</si>
  <si>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</si>
  <si>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</si>
  <si>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</si>
  <si>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</si>
  <si>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</si>
  <si>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</si>
  <si>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</si>
  <si>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</si>
  <si>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</si>
  <si>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</si>
  <si>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</si>
  <si>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</si>
  <si>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</si>
  <si>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</si>
  <si>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</si>
  <si>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</si>
  <si>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</si>
  <si>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</si>
  <si>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</si>
  <si>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</si>
  <si>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</si>
  <si>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</si>
  <si>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</si>
  <si>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</si>
  <si>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</si>
  <si>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</si>
  <si>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</si>
  <si>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</si>
  <si>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</si>
  <si>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</si>
  <si>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</si>
  <si>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</si>
  <si>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</si>
  <si>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</si>
  <si>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</si>
  <si>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</si>
  <si>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</si>
  <si>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</si>
  <si>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</si>
  <si>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</si>
  <si>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</si>
  <si>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</si>
  <si>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</si>
  <si>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</si>
  <si>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</si>
  <si>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</si>
  <si>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</si>
  <si>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</si>
  <si>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</si>
  <si>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</si>
  <si>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</si>
  <si>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</si>
  <si>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</si>
  <si>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</si>
  <si>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</si>
  <si>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</si>
  <si>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</si>
  <si>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</si>
  <si>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</si>
  <si>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</si>
  <si>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</si>
  <si>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</si>
  <si>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</si>
  <si>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</si>
  <si>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</si>
  <si>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</si>
  <si>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</si>
  <si>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</si>
  <si>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</si>
  <si>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</si>
  <si>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</si>
  <si>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</si>
  <si>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</si>
  <si>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</si>
  <si>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</si>
  <si>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</si>
  <si>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</si>
  <si>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</si>
  <si>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</si>
  <si>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</si>
  <si>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</si>
  <si>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</si>
  <si>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</si>
  <si>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</si>
  <si>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</si>
  <si>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</si>
  <si>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</si>
  <si>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</si>
  <si>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</si>
  <si>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</si>
  <si>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</si>
  <si>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</si>
  <si>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</si>
  <si>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</si>
  <si>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</si>
  <si>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</si>
  <si>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</si>
  <si>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</si>
  <si>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</si>
  <si>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</si>
  <si>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</si>
  <si>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</si>
  <si>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</si>
  <si>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</si>
  <si>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</si>
  <si>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</si>
  <si>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</si>
  <si>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</si>
  <si>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</si>
  <si>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</si>
  <si>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</si>
  <si>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</si>
  <si>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</si>
  <si>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</si>
  <si>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</si>
  <si>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</si>
  <si>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</si>
  <si>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</si>
  <si>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</si>
  <si>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</si>
  <si>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</si>
  <si>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</si>
  <si>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</si>
  <si>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</si>
  <si>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</si>
  <si>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</si>
  <si>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</si>
  <si>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</si>
  <si>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</si>
  <si>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</si>
  <si>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</si>
  <si>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</si>
  <si>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</si>
  <si>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</si>
  <si>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</si>
  <si>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</si>
  <si>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</si>
  <si>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</si>
  <si>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</si>
  <si>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</si>
  <si>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</si>
  <si>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</si>
  <si>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</si>
  <si>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</si>
  <si>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</si>
  <si>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</si>
  <si>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</si>
  <si>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</si>
  <si>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</si>
  <si>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</si>
  <si>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</si>
  <si>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</si>
  <si>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</si>
  <si>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</si>
  <si>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</si>
  <si>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</si>
  <si>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</si>
  <si>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</si>
  <si>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</si>
  <si>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</si>
  <si>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</si>
  <si>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</si>
  <si>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</si>
  <si>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</si>
  <si>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</si>
  <si>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</si>
  <si>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</si>
  <si>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</si>
  <si>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</si>
  <si>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</si>
  <si>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</si>
  <si>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</si>
  <si>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</si>
  <si>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</si>
  <si>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</si>
  <si>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</si>
  <si>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</si>
  <si>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</si>
  <si>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</si>
  <si>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</si>
  <si>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</si>
  <si>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</si>
  <si>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</si>
  <si>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</si>
  <si>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</si>
  <si>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</si>
  <si>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</si>
  <si>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</si>
  <si>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</si>
  <si>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</si>
  <si>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</si>
  <si>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</si>
  <si>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</si>
  <si>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</si>
  <si>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</si>
  <si>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</si>
  <si>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</si>
  <si>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</si>
  <si>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</si>
  <si>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</si>
  <si>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</si>
  <si>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</si>
  <si>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</si>
  <si>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</si>
  <si>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</si>
  <si>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</si>
  <si>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</si>
  <si>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</si>
  <si>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</si>
  <si>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</si>
  <si>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</si>
  <si>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</si>
  <si>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</si>
  <si>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</si>
  <si>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</si>
  <si>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</si>
  <si>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</si>
  <si>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</si>
  <si>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</si>
  <si>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</si>
  <si>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</si>
  <si>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</si>
  <si>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</si>
  <si>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</si>
  <si>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</si>
  <si>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</si>
  <si>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</si>
  <si>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</si>
  <si>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</si>
  <si>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</si>
  <si>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</si>
  <si>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</si>
  <si>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</si>
  <si>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</si>
  <si>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</si>
  <si>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</si>
  <si>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</si>
  <si>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</si>
  <si>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</si>
  <si>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</si>
  <si>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</si>
  <si>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</si>
  <si>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</si>
  <si>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</si>
  <si>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</si>
  <si>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</si>
  <si>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</si>
  <si>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</si>
  <si>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</si>
  <si>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</si>
  <si>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</si>
  <si>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</si>
  <si>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</si>
  <si>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</si>
  <si>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</si>
  <si>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</si>
  <si>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</si>
  <si>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</si>
  <si>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</si>
  <si>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</si>
  <si>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</si>
  <si>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</si>
  <si>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</si>
  <si>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</si>
  <si>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</si>
  <si>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</si>
  <si>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</si>
  <si>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</si>
  <si>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</si>
  <si>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</si>
  <si>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</si>
  <si>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</si>
  <si>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</si>
  <si>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</si>
  <si>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</si>
  <si>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</si>
  <si>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</si>
  <si>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</si>
  <si>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</si>
  <si>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</si>
  <si>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</si>
  <si>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</si>
  <si>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</si>
  <si>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</si>
  <si>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</si>
  <si>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</si>
  <si>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</si>
  <si>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</si>
  <si>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</si>
  <si>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</si>
  <si>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</si>
  <si>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</si>
  <si>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</si>
  <si>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</si>
  <si>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</si>
  <si>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</si>
  <si>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</si>
  <si>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</si>
  <si>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</si>
  <si>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</si>
  <si>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</si>
  <si>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</si>
  <si>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</si>
  <si>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</si>
  <si>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</si>
  <si>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</si>
  <si>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</si>
  <si>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</si>
  <si>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</si>
  <si>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</si>
  <si>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</si>
  <si>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</si>
  <si>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</si>
  <si>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</si>
  <si>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</si>
  <si>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</si>
  <si>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</si>
  <si>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</si>
  <si>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</si>
  <si>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</si>
  <si>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</si>
  <si>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</si>
  <si>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</si>
  <si>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</si>
  <si>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</si>
  <si>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</si>
  <si>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</si>
  <si>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</si>
  <si>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</si>
  <si>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</si>
  <si>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</si>
  <si>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</si>
  <si>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</si>
  <si>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</si>
  <si>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</si>
  <si>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</si>
  <si>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</si>
  <si>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</si>
  <si>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</si>
  <si>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</si>
  <si>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</si>
  <si>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</si>
  <si>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</si>
  <si>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</si>
  <si>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</si>
  <si>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</si>
  <si>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</si>
  <si>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</si>
  <si>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</si>
  <si>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</si>
  <si>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</si>
  <si>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</si>
  <si>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</si>
  <si>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</si>
  <si>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</si>
  <si>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</si>
  <si>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</si>
  <si>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</si>
  <si>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</si>
  <si>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</si>
  <si>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</si>
  <si>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</si>
  <si>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</si>
  <si>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</si>
  <si>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</si>
  <si>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</si>
  <si>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</si>
  <si>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</si>
  <si>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</si>
  <si>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</si>
  <si>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</si>
  <si>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</si>
  <si>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</si>
  <si>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</si>
  <si>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</si>
  <si>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</si>
  <si>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</si>
  <si>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</si>
  <si>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</si>
  <si>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</si>
  <si>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</si>
  <si>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</si>
  <si>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</si>
  <si>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</si>
  <si>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</si>
  <si>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</si>
  <si>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</si>
  <si>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</si>
  <si>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</si>
  <si>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</si>
  <si>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</si>
  <si>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</si>
  <si>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</si>
  <si>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</si>
  <si>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</si>
  <si>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</si>
  <si>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</si>
  <si>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</si>
  <si>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</si>
  <si>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</si>
  <si>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</si>
  <si>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</si>
  <si>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</si>
  <si>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</si>
  <si>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</si>
  <si>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</si>
  <si>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</si>
  <si>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</si>
  <si>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</si>
  <si>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</si>
  <si>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</si>
  <si>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</si>
  <si>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</si>
  <si>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</si>
  <si>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</si>
  <si>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</si>
  <si>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</si>
  <si>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</si>
  <si>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</si>
  <si>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</si>
  <si>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</si>
  <si>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</si>
  <si>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</si>
  <si>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</si>
  <si>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</si>
  <si>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</si>
  <si>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</si>
  <si>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</si>
  <si>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</si>
  <si>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</si>
  <si>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</si>
  <si>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</si>
  <si>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</si>
  <si>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</si>
  <si>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</si>
  <si>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</si>
  <si>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</si>
  <si>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</si>
  <si>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</si>
  <si>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</si>
  <si>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</si>
  <si>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</si>
  <si>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</si>
  <si>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</si>
  <si>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</si>
  <si>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</si>
  <si>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</si>
  <si>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</si>
  <si>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</si>
  <si>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</si>
  <si>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</si>
  <si>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</si>
  <si>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</si>
  <si>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</si>
  <si>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</si>
  <si>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</si>
  <si>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</si>
  <si>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</si>
  <si>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</si>
  <si>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</si>
  <si>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</si>
  <si>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</si>
  <si>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</si>
  <si>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</si>
  <si>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</si>
  <si>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</si>
  <si>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</si>
  <si>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</si>
  <si>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</si>
  <si>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</si>
  <si>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</si>
  <si>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</si>
  <si>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</si>
  <si>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</si>
  <si>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</si>
  <si>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</si>
  <si>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</si>
  <si>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</si>
  <si>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</si>
  <si>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</si>
  <si>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</si>
  <si>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</si>
  <si>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</si>
  <si>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</si>
  <si>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</si>
  <si>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</si>
  <si>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</si>
  <si>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</si>
  <si>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</si>
  <si>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</si>
  <si>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</si>
  <si>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</si>
  <si>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</si>
  <si>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</si>
  <si>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</si>
  <si>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</si>
  <si>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</si>
  <si>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</si>
  <si>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</si>
  <si>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</si>
  <si>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</si>
  <si>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</si>
  <si>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</si>
  <si>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</si>
  <si>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</si>
  <si>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</si>
  <si>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</si>
  <si>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</si>
  <si>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</si>
  <si>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</si>
  <si>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</si>
  <si>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</si>
  <si>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</si>
  <si>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</si>
  <si>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</si>
  <si>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</si>
  <si>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</si>
  <si>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</si>
  <si>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</si>
  <si>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</si>
  <si>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</si>
  <si>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</si>
  <si>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</si>
  <si>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</si>
  <si>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</si>
  <si>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</si>
  <si>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</si>
  <si>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</si>
  <si>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</si>
  <si>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</si>
  <si>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</si>
  <si>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</si>
  <si>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</si>
  <si>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</si>
  <si>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</si>
  <si>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</si>
  <si>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</si>
  <si>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</si>
  <si>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</si>
  <si>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</si>
  <si>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</si>
  <si>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</si>
  <si>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</si>
  <si>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</si>
  <si>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</si>
  <si>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</si>
  <si>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</si>
  <si>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</si>
  <si>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</si>
  <si>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</si>
  <si>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</si>
  <si>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</si>
  <si>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</si>
  <si>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</si>
  <si>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</si>
  <si>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</si>
  <si>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</si>
  <si>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</si>
  <si>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</si>
  <si>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</si>
  <si>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</si>
  <si>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</si>
  <si>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</si>
  <si>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</si>
  <si>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</si>
  <si>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</si>
  <si>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</si>
  <si>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</si>
  <si>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</si>
  <si>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</si>
  <si>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</si>
  <si>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</si>
  <si>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</si>
  <si>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</si>
  <si>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</si>
  <si>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</si>
  <si>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</si>
  <si>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</si>
  <si>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</si>
  <si>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</si>
  <si>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</si>
  <si>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</si>
  <si>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</si>
  <si>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</si>
  <si>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</si>
  <si>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</si>
  <si>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</si>
  <si>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</si>
  <si>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</si>
  <si>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</si>
  <si>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</si>
  <si>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</si>
  <si>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</si>
  <si>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</si>
  <si>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</si>
  <si>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</si>
  <si>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</si>
  <si>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</si>
  <si>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</si>
  <si>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</si>
  <si>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</si>
  <si>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</si>
  <si>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</si>
  <si>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</si>
  <si>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</si>
  <si>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</si>
  <si>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</si>
  <si>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</si>
  <si>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</si>
  <si>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</si>
  <si>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</si>
  <si>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</si>
  <si>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</si>
  <si>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</si>
  <si>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</si>
  <si>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</si>
  <si>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</si>
  <si>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</si>
  <si>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</si>
  <si>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</si>
  <si>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</si>
  <si>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</si>
  <si>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</si>
  <si>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</si>
  <si>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</si>
  <si>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</si>
  <si>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</si>
  <si>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</si>
  <si>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</si>
  <si>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</si>
  <si>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</si>
  <si>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</si>
  <si>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</si>
  <si>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</si>
  <si>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</si>
  <si>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</si>
  <si>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</si>
  <si>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</si>
  <si>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</si>
  <si>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</si>
  <si>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</si>
  <si>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</si>
  <si>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</si>
  <si>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</si>
  <si>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</si>
  <si>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</si>
  <si>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</si>
  <si>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</si>
  <si>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</si>
  <si>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</si>
  <si>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</si>
  <si>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</si>
  <si>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</si>
  <si>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</si>
  <si>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</si>
  <si>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</si>
  <si>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</si>
  <si>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</si>
  <si>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</si>
  <si>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</si>
  <si>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</si>
  <si>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</si>
  <si>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</si>
  <si>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</si>
  <si>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</si>
  <si>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</si>
  <si>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</si>
  <si>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</si>
  <si>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</si>
  <si>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</si>
  <si>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</si>
  <si>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</si>
  <si>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</si>
  <si>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</si>
  <si>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</si>
  <si>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</si>
  <si>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</si>
  <si>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</si>
  <si>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</si>
  <si>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</si>
  <si>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</si>
  <si>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</si>
  <si>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</si>
  <si>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</si>
  <si>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</si>
  <si>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</si>
  <si>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</si>
  <si>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</si>
  <si>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</si>
  <si>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</si>
  <si>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</si>
  <si>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</si>
  <si>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</si>
  <si>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</si>
  <si>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</si>
  <si>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</si>
  <si>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</si>
  <si>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</si>
  <si>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</si>
  <si>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</si>
  <si>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</si>
  <si>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</si>
  <si>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</si>
  <si>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</si>
  <si>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</si>
  <si>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</si>
  <si>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</si>
  <si>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</si>
  <si>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</si>
  <si>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</si>
  <si>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</si>
  <si>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</si>
  <si>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</si>
  <si>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</si>
  <si>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</si>
  <si>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</si>
  <si>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</si>
  <si>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</si>
  <si>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</si>
  <si>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</si>
  <si>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</si>
  <si>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</si>
  <si>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</si>
  <si>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</si>
  <si>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</si>
  <si>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</si>
  <si>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</si>
  <si>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</si>
  <si>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</si>
  <si>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</si>
  <si>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</si>
  <si>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</si>
  <si>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</si>
  <si>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</si>
  <si>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</si>
  <si>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</si>
  <si>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</si>
  <si>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</si>
  <si>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</si>
  <si>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</si>
  <si>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</si>
  <si>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</si>
  <si>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</si>
  <si>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</si>
  <si>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</si>
  <si>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</si>
  <si>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</si>
  <si>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</si>
  <si>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</si>
  <si>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</si>
  <si>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</si>
  <si>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</si>
  <si>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</si>
  <si>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</si>
  <si>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</si>
  <si>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</si>
  <si>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</si>
  <si>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</si>
  <si>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</si>
  <si>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</si>
  <si>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</si>
  <si>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</si>
  <si>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</si>
  <si>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</si>
  <si>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</si>
  <si>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</si>
  <si>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</si>
  <si>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</si>
  <si>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</si>
  <si>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</si>
  <si>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</si>
  <si>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</si>
  <si>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</si>
  <si>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</si>
  <si>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</si>
  <si>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</si>
  <si>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</si>
  <si>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</si>
  <si>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</si>
  <si>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</si>
  <si>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</si>
  <si>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</si>
  <si>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</si>
  <si>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</si>
  <si>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</si>
  <si>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</si>
  <si>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</si>
  <si>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</si>
  <si>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</si>
  <si>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</si>
  <si>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</si>
  <si>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</si>
  <si>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</si>
  <si>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</si>
  <si>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</si>
  <si>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</si>
  <si>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</si>
  <si>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</si>
  <si>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</si>
  <si>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</si>
  <si>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</si>
  <si>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</si>
  <si>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</si>
  <si>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</si>
  <si>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</si>
  <si>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</si>
  <si>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</si>
  <si>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</si>
  <si>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</si>
  <si>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</si>
  <si>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</si>
  <si>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</si>
  <si>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</si>
  <si>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</si>
  <si>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</si>
  <si>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</si>
  <si>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</si>
  <si>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</si>
  <si>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</si>
  <si>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</si>
  <si>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</si>
  <si>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</si>
  <si>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</si>
  <si>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</si>
  <si>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</si>
  <si>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</si>
  <si>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</si>
  <si>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</si>
  <si>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</si>
  <si>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</si>
  <si>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</si>
  <si>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</si>
  <si>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</si>
  <si>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</si>
  <si>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</si>
  <si>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</si>
  <si>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</si>
  <si>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</si>
  <si>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</si>
  <si>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</si>
  <si>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</si>
  <si>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</si>
  <si>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</si>
  <si>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</si>
  <si>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</si>
  <si>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</si>
  <si>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</si>
  <si>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</si>
  <si>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</si>
  <si>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</si>
  <si>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</si>
  <si>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</si>
  <si>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</si>
  <si>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</si>
  <si>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</si>
  <si>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</si>
  <si>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</si>
  <si>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</si>
  <si>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</si>
  <si>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</si>
  <si>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</si>
  <si>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</si>
  <si>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</si>
  <si>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</si>
  <si>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</si>
  <si>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</si>
  <si>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</si>
  <si>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</si>
  <si>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</si>
  <si>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</si>
  <si>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</si>
  <si>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</si>
  <si>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</si>
  <si>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</si>
  <si>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</si>
  <si>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</si>
  <si>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</si>
  <si>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</si>
  <si>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</si>
  <si>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</si>
  <si>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</si>
  <si>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</si>
  <si>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</si>
  <si>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</si>
  <si>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</si>
  <si>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</si>
  <si>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</si>
  <si>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</si>
  <si>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</si>
  <si>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</si>
  <si>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</si>
  <si>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</si>
  <si>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</si>
  <si>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</si>
  <si>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</si>
  <si>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</si>
  <si>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</si>
  <si>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</si>
  <si>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</si>
  <si>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</si>
  <si>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</si>
  <si>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</si>
  <si>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</si>
  <si>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</si>
  <si>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</si>
  <si>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</si>
  <si>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</si>
  <si>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</si>
  <si>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</si>
  <si>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</si>
  <si>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</si>
  <si>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</si>
  <si>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</si>
  <si>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</si>
  <si>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</si>
  <si>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</si>
  <si>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</si>
  <si>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</si>
  <si>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</si>
  <si>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</si>
  <si>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</si>
  <si>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</si>
  <si>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</si>
  <si>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</si>
  <si>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</si>
  <si>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</si>
  <si>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</si>
  <si>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</si>
  <si>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</si>
  <si>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</si>
  <si>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</si>
  <si>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</si>
  <si>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</si>
  <si>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</si>
  <si>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</si>
  <si>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</si>
  <si>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</si>
  <si>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</si>
  <si>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</si>
  <si>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</si>
  <si>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</si>
  <si>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</si>
  <si>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</si>
  <si>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</si>
  <si>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</si>
  <si>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</si>
  <si>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</si>
  <si>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</si>
  <si>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</si>
  <si>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</si>
  <si>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</si>
  <si>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</si>
  <si>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</si>
  <si>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</si>
  <si>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</si>
  <si>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</si>
  <si>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</si>
  <si>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</si>
  <si>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</si>
  <si>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</si>
  <si>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</si>
  <si>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</si>
  <si>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</si>
  <si>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</si>
  <si>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</si>
  <si>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</si>
  <si>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</si>
  <si>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</si>
  <si>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</si>
  <si>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</si>
  <si>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</si>
  <si>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</si>
  <si>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</si>
  <si>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</si>
  <si>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</si>
  <si>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</si>
  <si>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</si>
  <si>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</si>
  <si>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</si>
  <si>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</si>
  <si>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</si>
  <si>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</si>
  <si>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</si>
  <si>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</si>
  <si>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</si>
  <si>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</si>
  <si>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</si>
  <si>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</si>
  <si>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</si>
  <si>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</si>
  <si>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</si>
  <si>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</si>
  <si>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</si>
  <si>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</si>
  <si>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</si>
  <si>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</si>
  <si>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</si>
  <si>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</si>
  <si>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</si>
  <si>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</si>
  <si>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</si>
  <si>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</si>
  <si>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</si>
  <si>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</si>
  <si>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</si>
  <si>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</si>
  <si>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</si>
  <si>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</si>
  <si>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</si>
  <si>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</si>
  <si>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</si>
  <si>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</si>
  <si>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</si>
  <si>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</si>
  <si>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</si>
  <si>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</si>
  <si>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</si>
  <si>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</si>
  <si>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</si>
  <si>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</si>
  <si>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</si>
  <si>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</si>
  <si>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</si>
  <si>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</si>
  <si>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</si>
  <si>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</si>
  <si>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</si>
  <si>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</si>
  <si>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</si>
  <si>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</si>
  <si>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</si>
  <si>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</si>
  <si>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</si>
  <si>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</si>
  <si>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</si>
  <si>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</si>
  <si>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</si>
  <si>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</si>
  <si>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</si>
  <si>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</si>
  <si>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</si>
  <si>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</si>
  <si>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</si>
  <si>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</si>
  <si>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</si>
  <si>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</si>
  <si>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</si>
  <si>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</si>
  <si>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</si>
  <si>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</si>
  <si>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</si>
  <si>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</si>
  <si>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</si>
  <si>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</si>
  <si>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</si>
  <si>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</si>
  <si>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</si>
  <si>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</si>
  <si>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</si>
  <si>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</si>
  <si>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</si>
  <si>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</si>
  <si>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</si>
  <si>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</si>
  <si>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</si>
  <si>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</si>
  <si>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</si>
  <si>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</si>
  <si>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</si>
  <si>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</si>
  <si>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</si>
  <si>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</si>
  <si>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</si>
  <si>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</si>
  <si>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</si>
  <si>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</si>
  <si>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</si>
  <si>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</si>
  <si>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</si>
  <si>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</si>
  <si>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</si>
  <si>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</si>
  <si>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</si>
  <si>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</si>
  <si>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</si>
  <si>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</si>
  <si>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</si>
  <si>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</si>
  <si>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</si>
  <si>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</si>
  <si>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</si>
  <si>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</si>
  <si>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</si>
  <si>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</si>
  <si>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</si>
  <si>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</si>
  <si>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</si>
  <si>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</si>
  <si>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</si>
  <si>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</si>
  <si>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</si>
  <si>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</si>
  <si>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</si>
  <si>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</si>
  <si>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</si>
  <si>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</si>
  <si>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</si>
  <si>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</si>
  <si>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</si>
  <si>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</si>
  <si>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</si>
  <si>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</si>
  <si>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</si>
  <si>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</si>
  <si>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</si>
  <si>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</si>
  <si>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</si>
  <si>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</si>
  <si>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</si>
  <si>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</si>
  <si>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</si>
  <si>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</si>
  <si>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</si>
  <si>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</si>
  <si>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</si>
  <si>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</si>
  <si>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</si>
  <si>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</si>
  <si>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</si>
  <si>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</si>
  <si>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</si>
  <si>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</si>
  <si>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</si>
  <si>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</si>
  <si>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</si>
  <si>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</si>
  <si>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</si>
  <si>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</si>
  <si>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</si>
  <si>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</si>
  <si>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</si>
  <si>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</si>
  <si>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</si>
  <si>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</si>
  <si>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</si>
  <si>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</si>
  <si>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</si>
  <si>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</si>
  <si>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</si>
  <si>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</si>
  <si>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</si>
  <si>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</si>
  <si>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</si>
  <si>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</si>
  <si>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</si>
  <si>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</si>
  <si>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</si>
  <si>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</si>
  <si>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</si>
  <si>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</si>
  <si>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</si>
  <si>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</si>
  <si>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</si>
  <si>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</si>
  <si>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</si>
  <si>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</si>
  <si>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</si>
  <si>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</si>
  <si>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</si>
  <si>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</si>
  <si>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</si>
  <si>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</si>
  <si>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</si>
  <si>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</si>
  <si>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</si>
  <si>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</si>
  <si>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</si>
  <si>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</si>
  <si>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</si>
  <si>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</si>
  <si>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</si>
  <si>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</si>
  <si>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</si>
  <si>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</si>
  <si>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</si>
  <si>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</si>
  <si>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</si>
  <si>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</si>
  <si>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</si>
  <si>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</si>
  <si>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</si>
  <si>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</si>
  <si>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</si>
  <si>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</si>
  <si>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</si>
  <si>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</si>
  <si>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</si>
  <si>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</si>
  <si>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</si>
  <si>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</si>
  <si>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</si>
  <si>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</si>
  <si>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</si>
  <si>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</si>
  <si>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</si>
  <si>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</si>
  <si>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</si>
  <si>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</si>
  <si>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</si>
  <si>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</si>
  <si>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</si>
  <si>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</si>
  <si>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</si>
  <si>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</si>
  <si>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</si>
  <si>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</si>
  <si>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</si>
  <si>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</si>
  <si>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</si>
  <si>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</si>
  <si>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</si>
  <si>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</si>
  <si>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</si>
  <si>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</si>
  <si>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</si>
  <si>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</si>
  <si>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</si>
  <si>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</si>
  <si>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</si>
  <si>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</si>
  <si>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</si>
  <si>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</si>
  <si>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</si>
  <si>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</si>
  <si>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</si>
  <si>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</si>
  <si>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</si>
  <si>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</si>
  <si>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</si>
  <si>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</si>
  <si>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</si>
  <si>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</si>
  <si>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</si>
  <si>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</si>
  <si>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</si>
  <si>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</si>
  <si>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</si>
  <si>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</si>
  <si>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</si>
  <si>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</si>
  <si>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</si>
  <si>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</si>
  <si>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</si>
  <si>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</si>
  <si>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</si>
  <si>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</si>
  <si>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</si>
  <si>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</si>
  <si>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</si>
  <si>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</si>
  <si>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</si>
  <si>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</si>
  <si>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</si>
  <si>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</si>
  <si>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</si>
  <si>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</si>
  <si>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</si>
  <si>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</si>
  <si>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</si>
  <si>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</si>
  <si>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</si>
  <si>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</si>
  <si>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</si>
  <si>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</si>
  <si>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</si>
  <si>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</si>
  <si>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</si>
  <si>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</si>
  <si>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</si>
  <si>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</si>
  <si>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</si>
  <si>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</si>
  <si>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</si>
  <si>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</si>
  <si>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</si>
  <si>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</si>
  <si>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</si>
  <si>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</si>
  <si>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</si>
  <si>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</si>
  <si>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</si>
  <si>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</si>
  <si>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</si>
  <si>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</si>
  <si>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</si>
  <si>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</si>
  <si>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</si>
  <si>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</si>
  <si>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</si>
  <si>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</si>
  <si>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</si>
  <si>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</si>
  <si>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</si>
  <si>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</si>
  <si>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</si>
  <si>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</si>
  <si>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</si>
  <si>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</si>
  <si>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</si>
  <si>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</si>
  <si>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</si>
  <si>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</si>
  <si>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</si>
  <si>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</si>
  <si>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</si>
  <si>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</si>
  <si>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</si>
  <si>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</si>
  <si>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</si>
  <si>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</si>
  <si>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</si>
  <si>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</si>
  <si>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</si>
  <si>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</si>
  <si>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</si>
  <si>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</si>
  <si>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</si>
  <si>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</si>
  <si>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</si>
  <si>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</si>
  <si>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</si>
  <si>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</si>
  <si>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</si>
  <si>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</si>
  <si>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</si>
  <si>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</si>
  <si>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</si>
  <si>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</si>
  <si>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</si>
  <si>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</si>
  <si>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</si>
  <si>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</si>
  <si>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</si>
  <si>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</si>
  <si>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</si>
  <si>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</si>
  <si>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</si>
  <si>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</si>
  <si>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</si>
  <si>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</si>
  <si>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</si>
  <si>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</si>
  <si>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</si>
  <si>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</si>
  <si>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</si>
  <si>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</si>
  <si>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</si>
  <si>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</si>
  <si>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</si>
  <si>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</si>
  <si>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</si>
  <si>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</si>
  <si>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</si>
  <si>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</si>
  <si>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</si>
  <si>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</si>
  <si>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</si>
  <si>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</si>
  <si>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</si>
  <si>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</si>
  <si>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</si>
  <si>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</si>
  <si>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</si>
  <si>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</si>
  <si>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</si>
  <si>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</si>
  <si>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</si>
  <si>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</si>
  <si>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</si>
  <si>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</si>
  <si>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</si>
  <si>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</si>
  <si>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</si>
  <si>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</si>
  <si>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</si>
  <si>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</si>
  <si>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</si>
  <si>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</si>
  <si>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</si>
  <si>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</si>
  <si>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</si>
  <si>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</si>
  <si>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</si>
  <si>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</si>
  <si>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</si>
  <si>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</si>
  <si>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</si>
  <si>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</si>
  <si>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</si>
  <si>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</si>
  <si>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</si>
  <si>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</si>
  <si>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</si>
  <si>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</si>
  <si>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</si>
  <si>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</si>
  <si>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</si>
  <si>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</si>
  <si>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</si>
  <si>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</si>
  <si>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</si>
  <si>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</si>
  <si>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</si>
  <si>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</si>
  <si>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</si>
  <si>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</si>
  <si>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</si>
  <si>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</si>
  <si>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</si>
  <si>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</si>
  <si>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</si>
  <si>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</si>
  <si>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</si>
  <si>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</si>
  <si>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</si>
  <si>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</si>
  <si>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</si>
  <si>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</si>
  <si>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</si>
  <si>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</si>
  <si>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</si>
  <si>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</si>
  <si>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</si>
  <si>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</si>
  <si>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</si>
  <si>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</si>
  <si>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</si>
  <si>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</si>
  <si>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</si>
  <si>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</si>
  <si>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</si>
  <si>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</si>
  <si>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</si>
  <si>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</si>
  <si>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</si>
  <si>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</si>
  <si>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</si>
  <si>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</si>
  <si>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</si>
  <si>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</si>
  <si>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</si>
  <si>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</si>
  <si>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</si>
  <si>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</si>
  <si>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</si>
  <si>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</si>
  <si>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</si>
  <si>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</si>
  <si>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</si>
  <si>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</si>
  <si>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</si>
  <si>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</si>
  <si>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</si>
  <si>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</si>
  <si>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</si>
  <si>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</si>
  <si>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</si>
  <si>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</si>
  <si>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</si>
  <si>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</si>
  <si>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</si>
  <si>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</si>
  <si>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</si>
  <si>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</si>
  <si>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</si>
  <si>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</si>
  <si>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</si>
  <si>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</si>
  <si>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</si>
  <si>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</si>
  <si>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</si>
  <si>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</si>
  <si>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</si>
  <si>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</si>
  <si>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</si>
  <si>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</si>
  <si>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</si>
  <si>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</si>
  <si>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</si>
  <si>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</si>
  <si>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</si>
  <si>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</si>
  <si>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</si>
  <si>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</si>
  <si>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</si>
  <si>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</si>
  <si>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</si>
  <si>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</si>
  <si>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</si>
  <si>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</si>
  <si>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</si>
  <si>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</si>
  <si>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</si>
  <si>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</si>
  <si>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</si>
  <si>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</si>
  <si>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</si>
  <si>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</si>
  <si>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</si>
  <si>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</si>
  <si>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</si>
  <si>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</si>
  <si>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</si>
  <si>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</si>
  <si>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</si>
  <si>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</si>
  <si>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</si>
  <si>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</si>
  <si>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</si>
  <si>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</si>
  <si>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</si>
  <si>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</si>
  <si>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</si>
  <si>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</si>
  <si>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</si>
  <si>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</si>
  <si>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</si>
  <si>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</si>
  <si>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</si>
  <si>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</si>
  <si>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</si>
  <si>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</si>
  <si>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</si>
  <si>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</si>
  <si>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</si>
  <si>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</si>
  <si>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</si>
  <si>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</si>
  <si>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</si>
  <si>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</si>
  <si>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</si>
  <si>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</si>
  <si>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</si>
  <si>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</si>
  <si>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</si>
  <si>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</si>
  <si>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</si>
  <si>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</si>
  <si>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</si>
  <si>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</si>
  <si>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</si>
  <si>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</si>
  <si>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</si>
  <si>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</si>
  <si>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</si>
  <si>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</si>
  <si>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</si>
  <si>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</si>
  <si>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</si>
  <si>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</si>
  <si>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</si>
  <si>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</si>
  <si>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</si>
  <si>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</si>
  <si>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</si>
  <si>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</si>
  <si>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</si>
  <si>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</si>
  <si>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</si>
  <si>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</si>
  <si>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</si>
  <si>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</si>
  <si>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</si>
  <si>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</si>
  <si>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</si>
  <si>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</si>
  <si>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</si>
  <si>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</si>
  <si>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</si>
  <si>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</si>
  <si>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</si>
  <si>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</si>
  <si>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</si>
  <si>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</si>
  <si>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</si>
  <si>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</si>
  <si>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</si>
  <si>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</si>
  <si>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</si>
  <si>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</si>
  <si>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</si>
  <si>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</si>
  <si>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</si>
  <si>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</si>
  <si>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</si>
  <si>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</si>
  <si>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</si>
  <si>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</si>
  <si>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</si>
  <si>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</si>
  <si>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</si>
  <si>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</si>
  <si>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</si>
  <si>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</si>
  <si>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</si>
  <si>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</si>
  <si>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</si>
  <si>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</si>
  <si>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</si>
  <si>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</si>
  <si>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</si>
  <si>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</si>
  <si>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</si>
  <si>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</si>
  <si>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</si>
  <si>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</si>
  <si>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</si>
  <si>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</si>
  <si>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</si>
  <si>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</si>
  <si>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</si>
  <si>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</si>
  <si>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</si>
  <si>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</si>
  <si>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</si>
  <si>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</si>
  <si>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</si>
  <si>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</si>
  <si>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</si>
  <si>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</si>
  <si>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</si>
  <si>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</si>
  <si>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</si>
  <si>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</si>
  <si>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</si>
  <si>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</si>
  <si>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</si>
  <si>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</si>
  <si>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</si>
  <si>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</si>
  <si>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</si>
  <si>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</si>
  <si>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</si>
  <si>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</si>
  <si>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</si>
  <si>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</si>
  <si>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</si>
  <si>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</si>
  <si>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</si>
  <si>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</si>
  <si>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</si>
  <si>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</si>
  <si>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</si>
  <si>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</si>
  <si>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</si>
  <si>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</si>
  <si>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</si>
  <si>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</si>
  <si>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</si>
  <si>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</si>
  <si>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</si>
  <si>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</si>
  <si>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</si>
  <si>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</si>
  <si>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</si>
  <si>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</si>
  <si>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</si>
  <si>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</si>
  <si>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</si>
  <si>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</si>
  <si>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</si>
  <si>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</si>
  <si>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</si>
  <si>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</si>
  <si>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</si>
  <si>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</si>
  <si>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</si>
  <si>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</si>
  <si>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</si>
  <si>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</si>
  <si>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</si>
  <si>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</si>
  <si>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</si>
  <si>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</si>
  <si>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</si>
  <si>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</si>
  <si>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</si>
  <si>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</si>
  <si>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</si>
  <si>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</si>
  <si>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</si>
  <si>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</si>
  <si>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</si>
  <si>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</si>
  <si>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</si>
  <si>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</si>
  <si>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</si>
  <si>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</si>
  <si>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</si>
  <si>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</si>
  <si>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</si>
  <si>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</si>
  <si>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</si>
  <si>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</si>
  <si>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</si>
  <si>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</si>
  <si>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</si>
  <si>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</si>
  <si>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</si>
  <si>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</si>
  <si>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</si>
  <si>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</si>
  <si>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</si>
  <si>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</si>
  <si>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</si>
  <si>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</si>
  <si>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</si>
  <si>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</si>
  <si>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</si>
  <si>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</si>
  <si>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</si>
  <si>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</si>
  <si>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</si>
  <si>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</si>
  <si>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</si>
  <si>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</si>
  <si>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</si>
  <si>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</si>
  <si>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</si>
  <si>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</si>
  <si>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</si>
  <si>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</si>
  <si>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</si>
  <si>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</si>
  <si>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</si>
  <si>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</si>
  <si>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</si>
  <si>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</si>
  <si>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</si>
  <si>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</si>
  <si>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</si>
  <si>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</si>
  <si>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</si>
  <si>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</si>
  <si>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</si>
  <si>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</si>
  <si>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</si>
  <si>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</si>
  <si>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</si>
  <si>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</si>
  <si>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</si>
  <si>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</si>
  <si>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</si>
  <si>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</si>
  <si>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</si>
  <si>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</si>
  <si>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</si>
  <si>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</si>
  <si>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</si>
  <si>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</si>
  <si>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</si>
  <si>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</si>
  <si>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</si>
  <si>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</si>
  <si>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</si>
  <si>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</si>
  <si>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</si>
  <si>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</si>
  <si>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</si>
  <si>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</si>
  <si>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</si>
  <si>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</si>
  <si>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</si>
  <si>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</si>
  <si>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</si>
  <si>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</si>
  <si>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</si>
  <si>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</si>
  <si>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</si>
  <si>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</si>
  <si>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</si>
  <si>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</si>
  <si>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</si>
  <si>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</si>
  <si>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</si>
  <si>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</si>
  <si>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</si>
  <si>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</si>
  <si>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</si>
  <si>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</si>
  <si>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</si>
  <si>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</si>
  <si>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</si>
  <si>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</si>
  <si>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</si>
  <si>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</si>
  <si>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</si>
  <si>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</si>
  <si>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</si>
  <si>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</si>
  <si>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</si>
  <si>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</si>
  <si>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</si>
  <si>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</si>
  <si>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</si>
  <si>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</si>
  <si>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</si>
  <si>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</si>
  <si>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</si>
  <si>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</si>
  <si>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</si>
  <si>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</si>
  <si>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</si>
  <si>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</si>
  <si>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</si>
  <si>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</si>
  <si>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</si>
  <si>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</si>
  <si>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</si>
  <si>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</si>
  <si>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</si>
  <si>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</si>
  <si>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</si>
  <si>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</si>
  <si>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</si>
  <si>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</si>
  <si>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</si>
  <si>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</si>
  <si>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</si>
  <si>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</si>
  <si>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</si>
  <si>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</si>
  <si>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</si>
  <si>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</si>
  <si>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</si>
  <si>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</si>
  <si>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</si>
  <si>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</si>
  <si>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</si>
  <si>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</si>
  <si>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</si>
  <si>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</si>
  <si>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</si>
  <si>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</si>
  <si>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</si>
  <si>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</si>
  <si>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</si>
  <si>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</si>
  <si>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</si>
  <si>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</si>
  <si>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</si>
  <si>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</si>
  <si>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</si>
  <si>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</si>
  <si>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</si>
  <si>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</si>
  <si>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</si>
  <si>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</si>
  <si>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</si>
  <si>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</si>
  <si>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</si>
  <si>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</si>
  <si>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</si>
  <si>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</si>
  <si>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</si>
  <si>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</si>
  <si>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</si>
  <si>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</si>
  <si>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</si>
  <si>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</si>
  <si>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</si>
  <si>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</si>
  <si>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</si>
  <si>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</si>
  <si>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</si>
  <si>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</si>
  <si>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</si>
  <si>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</si>
  <si>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</si>
  <si>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</si>
  <si>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</si>
  <si>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</si>
  <si>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</si>
  <si>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</si>
  <si>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</si>
  <si>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</si>
  <si>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</si>
  <si>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</si>
  <si>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</si>
  <si>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</si>
  <si>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</si>
  <si>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</si>
  <si>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</si>
  <si>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</si>
  <si>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</si>
  <si>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</si>
  <si>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</si>
  <si>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</si>
  <si>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</si>
  <si>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</si>
  <si>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</si>
  <si>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</si>
  <si>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</si>
  <si>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</si>
  <si>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</si>
  <si>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</si>
  <si>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</si>
  <si>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</si>
  <si>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</si>
  <si>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</si>
  <si>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</si>
  <si>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</si>
  <si>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</si>
  <si>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</si>
  <si>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</si>
  <si>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</si>
  <si>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</si>
  <si>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</si>
  <si>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</si>
  <si>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</si>
  <si>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</si>
  <si>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</si>
  <si>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</si>
  <si>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</si>
  <si>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</si>
  <si>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</si>
  <si>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</si>
  <si>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</si>
  <si>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</si>
  <si>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</si>
  <si>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</si>
  <si>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</si>
  <si>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</si>
  <si>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</si>
  <si>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</si>
  <si>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</si>
  <si>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</si>
  <si>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</si>
  <si>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</si>
  <si>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</si>
  <si>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</si>
  <si>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</si>
  <si>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</si>
  <si>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</si>
  <si>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</si>
  <si>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</si>
  <si>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</si>
  <si>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</si>
  <si>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</si>
  <si>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</si>
  <si>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</si>
  <si>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</si>
  <si>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</si>
  <si>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</si>
  <si>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</si>
  <si>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</si>
  <si>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</si>
  <si>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</si>
  <si>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</si>
  <si>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</si>
  <si>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</si>
  <si>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</si>
  <si>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</si>
  <si>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</si>
  <si>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</si>
  <si>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</si>
  <si>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</si>
  <si>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</si>
  <si>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</si>
  <si>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</si>
  <si>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</si>
  <si>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</si>
  <si>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</si>
  <si>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</si>
  <si>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</si>
  <si>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</si>
  <si>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</si>
  <si>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</si>
  <si>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</si>
  <si>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</si>
  <si>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</si>
  <si>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</si>
  <si>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</si>
  <si>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</si>
  <si>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</si>
  <si>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</si>
  <si>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</si>
  <si>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</si>
  <si>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</si>
  <si>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</si>
  <si>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</si>
  <si>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</si>
  <si>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</si>
  <si>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</si>
  <si>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</si>
  <si>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</si>
  <si>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</si>
  <si>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</si>
  <si>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</si>
  <si>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</si>
  <si>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</si>
  <si>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</si>
  <si>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</si>
  <si>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</si>
  <si>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</si>
  <si>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</si>
  <si>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</si>
  <si>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</si>
  <si>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</si>
  <si>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</si>
  <si>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</si>
  <si>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</si>
  <si>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</si>
  <si>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</si>
  <si>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</si>
  <si>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</si>
  <si>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</si>
  <si>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</si>
  <si>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</si>
  <si>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</si>
  <si>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</si>
  <si>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</si>
  <si>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</si>
  <si>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</si>
  <si>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</si>
  <si>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</si>
  <si>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</si>
  <si>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</si>
  <si>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</si>
  <si>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</si>
  <si>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</si>
  <si>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</si>
  <si>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</si>
  <si>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</si>
  <si>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</si>
  <si>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</si>
  <si>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</si>
  <si>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</si>
  <si>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</si>
  <si>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</si>
  <si>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</si>
  <si>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</si>
  <si>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</si>
  <si>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</si>
  <si>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</si>
  <si>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</si>
  <si>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</si>
  <si>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</si>
  <si>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</si>
  <si>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</si>
  <si>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</si>
  <si>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</si>
  <si>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</si>
  <si>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</si>
  <si>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</si>
  <si>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</si>
  <si>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</si>
  <si>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</si>
  <si>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</si>
  <si>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</si>
  <si>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</si>
  <si>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</si>
  <si>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</si>
  <si>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</si>
  <si>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</si>
  <si>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</si>
  <si>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</si>
  <si>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</si>
  <si>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</si>
  <si>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</si>
  <si>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</si>
  <si>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</si>
  <si>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</si>
  <si>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</si>
  <si>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</si>
  <si>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</si>
  <si>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</si>
  <si>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</si>
  <si>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</si>
  <si>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</si>
  <si>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</si>
  <si>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</si>
  <si>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</si>
  <si>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</si>
  <si>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</si>
  <si>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</si>
  <si>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</si>
  <si>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</si>
  <si>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</si>
  <si>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</si>
  <si>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</si>
  <si>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</si>
  <si>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</si>
  <si>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</si>
  <si>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</si>
  <si>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</si>
  <si>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</si>
  <si>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</si>
  <si>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</si>
  <si>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</si>
  <si>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</si>
  <si>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</si>
  <si>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</si>
  <si>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</si>
  <si>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</si>
  <si>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</si>
  <si>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</si>
  <si>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</si>
  <si>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</si>
  <si>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</si>
  <si>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</si>
  <si>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</si>
  <si>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</si>
  <si>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</si>
  <si>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</si>
  <si>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</si>
  <si>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</si>
  <si>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</si>
  <si>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</si>
  <si>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</si>
  <si>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</si>
  <si>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</si>
  <si>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</si>
  <si>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</si>
  <si>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</si>
  <si>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</si>
  <si>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</si>
  <si>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</si>
  <si>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</si>
  <si>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</si>
  <si>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</si>
  <si>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</si>
  <si>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</si>
  <si>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</si>
  <si>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</si>
  <si>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</si>
  <si>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</si>
  <si>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</si>
  <si>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</si>
  <si>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</si>
  <si>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</si>
  <si>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</si>
  <si>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</si>
  <si>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</si>
  <si>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</si>
  <si>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</si>
  <si>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</si>
  <si>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</si>
  <si>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</si>
  <si>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</si>
  <si>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</si>
  <si>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</si>
  <si>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</si>
  <si>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</si>
  <si>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</si>
  <si>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</si>
  <si>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</si>
  <si>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</si>
  <si>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</si>
  <si>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</si>
  <si>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</si>
  <si>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</si>
  <si>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</si>
  <si>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</si>
  <si>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</si>
  <si>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</si>
  <si>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</si>
  <si>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</si>
  <si>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</si>
  <si>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</si>
  <si>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</si>
  <si>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</si>
  <si>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</si>
  <si>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</si>
  <si>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</si>
  <si>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</si>
  <si>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</si>
  <si>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</si>
  <si>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</si>
  <si>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</si>
  <si>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</si>
  <si>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</si>
  <si>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</si>
  <si>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</si>
  <si>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</si>
  <si>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</si>
  <si>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</si>
  <si>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</si>
  <si>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</si>
  <si>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</si>
  <si>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</si>
  <si>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</si>
  <si>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</si>
  <si>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</si>
  <si>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</si>
  <si>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</si>
  <si>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</si>
  <si>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</si>
  <si>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</si>
  <si>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</si>
  <si>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</si>
  <si>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</si>
  <si>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</si>
  <si>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</si>
  <si>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</si>
  <si>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</si>
  <si>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</si>
  <si>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</si>
  <si>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</si>
  <si>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</si>
  <si>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</si>
  <si>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</si>
  <si>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</si>
  <si>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</si>
  <si>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</si>
  <si>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</si>
  <si>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</si>
  <si>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</si>
  <si>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</si>
  <si>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</si>
  <si>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</si>
  <si>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</si>
  <si>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</si>
  <si>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</si>
  <si>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</si>
  <si>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</si>
  <si>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</si>
  <si>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</si>
  <si>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</si>
  <si>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</si>
  <si>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</si>
  <si>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</si>
  <si>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</si>
  <si>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</si>
  <si>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</si>
  <si>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</si>
  <si>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</si>
  <si>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</si>
  <si>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</si>
  <si>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</si>
  <si>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</si>
  <si>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</si>
  <si>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</si>
  <si>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</si>
  <si>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</si>
  <si>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</si>
  <si>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</si>
  <si>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</si>
  <si>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</si>
  <si>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</si>
  <si>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</si>
  <si>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</si>
  <si>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</si>
  <si>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</si>
  <si>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</si>
  <si>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</si>
  <si>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</si>
  <si>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</si>
  <si>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</si>
  <si>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</si>
  <si>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</si>
  <si>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</si>
  <si>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</si>
  <si>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</si>
  <si>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</si>
  <si>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</si>
  <si>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</si>
  <si>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</si>
  <si>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</si>
  <si>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</si>
  <si>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</si>
  <si>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</si>
  <si>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</si>
  <si>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</si>
  <si>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</si>
  <si>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</si>
  <si>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</si>
  <si>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</si>
  <si>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</si>
  <si>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</si>
  <si>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</si>
  <si>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</si>
  <si>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</si>
  <si>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</si>
  <si>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</si>
  <si>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</si>
  <si>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</si>
  <si>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</si>
  <si>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</si>
  <si>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</si>
  <si>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</si>
  <si>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</si>
  <si>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</si>
  <si>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</si>
  <si>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</si>
  <si>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</si>
  <si>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</si>
  <si>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</si>
  <si>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</si>
  <si>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</si>
  <si>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</si>
  <si>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</si>
  <si>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</si>
  <si>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</si>
  <si>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</si>
  <si>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</si>
  <si>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</si>
  <si>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</si>
  <si>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</si>
  <si>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</si>
  <si>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</si>
  <si>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</si>
  <si>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</si>
  <si>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</si>
  <si>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</si>
  <si>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</si>
  <si>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</si>
  <si>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</si>
  <si>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</si>
  <si>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</si>
  <si>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</si>
  <si>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</si>
  <si>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</si>
  <si>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</si>
  <si>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</si>
  <si>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</si>
  <si>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</si>
  <si>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</si>
  <si>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</si>
  <si>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</si>
  <si>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</si>
  <si>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</si>
  <si>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</si>
  <si>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</si>
  <si>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</si>
  <si>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</si>
  <si>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</si>
  <si>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</si>
  <si>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</si>
  <si>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</si>
  <si>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</si>
  <si>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</si>
  <si>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</si>
  <si>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</si>
  <si>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</si>
  <si>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</si>
  <si>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</si>
  <si>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</si>
  <si>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</si>
  <si>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</si>
  <si>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</si>
  <si>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</si>
  <si>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</si>
  <si>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</si>
  <si>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</si>
  <si>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</si>
  <si>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</si>
  <si>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</si>
  <si>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</si>
  <si>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</si>
  <si>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</si>
  <si>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</si>
  <si>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</si>
  <si>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</si>
  <si>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</si>
  <si>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</si>
  <si>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</si>
  <si>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</si>
  <si>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</si>
  <si>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</si>
  <si>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</si>
  <si>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</si>
  <si>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</si>
  <si>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</si>
  <si>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</si>
  <si>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</si>
  <si>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</si>
  <si>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</si>
  <si>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</si>
  <si>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</si>
  <si>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</si>
  <si>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</si>
  <si>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</si>
  <si>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</si>
  <si>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</si>
  <si>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</si>
  <si>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</si>
  <si>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</si>
  <si>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</si>
  <si>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</si>
  <si>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</si>
  <si>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</si>
  <si>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</si>
  <si>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</si>
  <si>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</si>
  <si>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</si>
  <si>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</si>
  <si>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</si>
  <si>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</si>
  <si>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</si>
  <si>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</si>
  <si>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</si>
  <si>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</si>
  <si>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</si>
  <si>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</si>
  <si>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</si>
  <si>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</si>
  <si>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</si>
  <si>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</si>
  <si>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</si>
  <si>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</si>
  <si>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</si>
  <si>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</si>
  <si>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</si>
  <si>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</si>
  <si>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</si>
  <si>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</si>
  <si>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</si>
  <si>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</si>
  <si>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</si>
  <si>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</si>
  <si>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</si>
  <si>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</si>
  <si>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</si>
  <si>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</si>
  <si>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</si>
  <si>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</si>
  <si>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</si>
  <si>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</si>
  <si>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</si>
  <si>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</si>
  <si>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</si>
  <si>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</si>
  <si>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</si>
  <si>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</si>
  <si>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</si>
  <si>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</si>
  <si>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</si>
  <si>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</si>
  <si>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</si>
  <si>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</si>
  <si>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</si>
  <si>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</si>
  <si>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</si>
  <si>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</si>
  <si>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</si>
  <si>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</si>
  <si>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</si>
  <si>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</si>
  <si>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</si>
  <si>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</si>
  <si>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</si>
  <si>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</si>
  <si>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</si>
  <si>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</si>
  <si>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</si>
  <si>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</si>
  <si>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</si>
  <si>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</si>
  <si>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</si>
  <si>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</si>
  <si>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</si>
  <si>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</si>
  <si>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</si>
  <si>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</si>
  <si>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</si>
  <si>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</si>
  <si>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</si>
  <si>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</si>
  <si>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</si>
  <si>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</si>
  <si>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</si>
  <si>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</si>
  <si>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</si>
  <si>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</si>
  <si>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</si>
  <si>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</si>
  <si>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</si>
  <si>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</si>
  <si>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</si>
  <si>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</si>
  <si>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</si>
  <si>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</si>
  <si>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</si>
  <si>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</si>
  <si>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</si>
  <si>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</si>
  <si>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</si>
  <si>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</si>
  <si>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</si>
  <si>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</si>
  <si>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</si>
  <si>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</si>
  <si>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</si>
  <si>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</si>
  <si>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</si>
  <si>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</si>
  <si>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</si>
  <si>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</si>
  <si>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</si>
  <si>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</si>
  <si>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</si>
  <si>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</si>
  <si>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</si>
  <si>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</si>
  <si>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</si>
  <si>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</si>
  <si>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</si>
  <si>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</si>
  <si>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</si>
  <si>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</si>
  <si>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</si>
  <si>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</si>
  <si>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</si>
  <si>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</si>
  <si>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</si>
  <si>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</si>
  <si>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</si>
  <si>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</si>
  <si>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</si>
  <si>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</si>
  <si>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</si>
  <si>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</si>
  <si>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</si>
  <si>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</si>
  <si>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</si>
  <si>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</si>
  <si>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</si>
  <si>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</si>
  <si>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</si>
  <si>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</si>
  <si>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</si>
  <si>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</si>
  <si>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</si>
  <si>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</si>
  <si>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</si>
  <si>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</si>
  <si>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</si>
  <si>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</si>
  <si>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</si>
  <si>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</si>
  <si>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</si>
  <si>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</si>
  <si>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</si>
  <si>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</si>
  <si>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</si>
  <si>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</si>
  <si>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</si>
  <si>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</si>
  <si>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</si>
  <si>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</si>
  <si>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</si>
  <si>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</si>
  <si>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</si>
  <si>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</si>
  <si>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</si>
  <si>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</si>
  <si>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</si>
  <si>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</si>
  <si>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</si>
  <si>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</si>
  <si>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</si>
  <si>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</si>
  <si>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</si>
  <si>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</si>
  <si>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</si>
  <si>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</si>
  <si>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</si>
  <si>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</si>
  <si>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</si>
  <si>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</si>
  <si>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</si>
  <si>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</si>
  <si>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</si>
  <si>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</si>
  <si>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</si>
  <si>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</si>
  <si>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</si>
  <si>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</si>
  <si>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</si>
  <si>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</si>
  <si>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</si>
  <si>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</si>
  <si>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</si>
  <si>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</si>
  <si>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</si>
  <si>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</si>
  <si>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</si>
  <si>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</si>
  <si>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</si>
  <si>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</si>
  <si>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</si>
  <si>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</si>
  <si>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</si>
  <si>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</si>
  <si>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</si>
  <si>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</si>
  <si>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</si>
  <si>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</si>
  <si>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</si>
  <si>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</si>
  <si>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</si>
  <si>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</si>
  <si>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</si>
  <si>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</si>
  <si>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</si>
  <si>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</si>
  <si>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</si>
  <si>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</si>
  <si>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</si>
  <si>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</si>
  <si>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</si>
  <si>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</si>
  <si>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</si>
  <si>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</si>
  <si>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</si>
  <si>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</si>
  <si>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</si>
  <si>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</si>
  <si>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</si>
  <si>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</si>
  <si>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</si>
  <si>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</si>
  <si>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</si>
  <si>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</si>
  <si>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</si>
  <si>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</si>
  <si>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</si>
  <si>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</si>
  <si>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</si>
  <si>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</si>
  <si>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</si>
  <si>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</si>
  <si>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</si>
  <si>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</si>
  <si>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</si>
  <si>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</si>
  <si>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</si>
  <si>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</si>
  <si>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</si>
  <si>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</si>
  <si>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</si>
  <si>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</si>
  <si>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</si>
  <si>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</si>
  <si>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</si>
  <si>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</si>
  <si>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</si>
  <si>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</si>
  <si>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</si>
  <si>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</si>
  <si>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</si>
  <si>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</si>
  <si>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</si>
  <si>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</si>
  <si>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</si>
  <si>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</si>
  <si>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</si>
  <si>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</si>
  <si>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</si>
  <si>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</si>
  <si>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</si>
  <si>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</si>
  <si>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</si>
  <si>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</si>
  <si>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</si>
  <si>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</si>
  <si>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</si>
  <si>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</si>
  <si>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</si>
  <si>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</si>
  <si>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</si>
  <si>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</si>
  <si>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</si>
  <si>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</si>
  <si>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</si>
  <si>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</si>
  <si>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</si>
  <si>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</si>
  <si>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</si>
  <si>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</si>
  <si>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</si>
  <si>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</si>
  <si>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</si>
  <si>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</si>
  <si>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</si>
  <si>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</si>
  <si>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</si>
  <si>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</si>
  <si>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</si>
  <si>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</si>
  <si>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</si>
  <si>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</si>
  <si>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</si>
  <si>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</si>
  <si>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</si>
  <si>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</si>
  <si>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</si>
  <si>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</si>
  <si>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</si>
  <si>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</si>
  <si>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</si>
  <si>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</si>
  <si>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</si>
  <si>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</si>
  <si>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</si>
  <si>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</si>
  <si>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</si>
  <si>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</si>
  <si>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</si>
  <si>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</si>
  <si>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</si>
  <si>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</si>
  <si>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</si>
  <si>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</si>
  <si>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</si>
  <si>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</si>
  <si>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</si>
  <si>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</si>
  <si>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</si>
  <si>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</si>
  <si>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</si>
  <si>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</si>
  <si>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</si>
  <si>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</si>
  <si>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</si>
  <si>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</si>
  <si>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</si>
  <si>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</si>
  <si>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</si>
  <si>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</si>
  <si>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</si>
  <si>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</si>
  <si>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</si>
  <si>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</si>
  <si>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</si>
  <si>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</si>
  <si>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</si>
  <si>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</si>
  <si>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</si>
  <si>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</si>
  <si>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</si>
  <si>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</si>
  <si>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</si>
  <si>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</si>
  <si>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</si>
  <si>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</si>
  <si>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</si>
  <si>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</si>
  <si>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</si>
  <si>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</si>
  <si>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</si>
  <si>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</si>
  <si>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</si>
  <si>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</si>
  <si>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</si>
  <si>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</si>
  <si>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</si>
  <si>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</si>
  <si>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</si>
  <si>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</si>
  <si>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</si>
  <si>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</si>
  <si>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</si>
  <si>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</si>
  <si>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</si>
  <si>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</si>
  <si>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</si>
  <si>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</si>
  <si>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</si>
  <si>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</si>
  <si>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</si>
  <si>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</si>
  <si>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</si>
  <si>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</si>
  <si>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</si>
  <si>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</si>
  <si>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</si>
  <si>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</si>
  <si>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</si>
  <si>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</si>
  <si>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</si>
  <si>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</si>
  <si>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</si>
  <si>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</si>
  <si>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</si>
  <si>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</si>
  <si>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</si>
  <si>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</si>
  <si>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</si>
  <si>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</si>
  <si>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</si>
  <si>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</si>
  <si>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</si>
  <si>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</si>
  <si>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</si>
  <si>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</si>
  <si>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</si>
  <si>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</si>
  <si>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</si>
  <si>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</si>
  <si>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</si>
  <si>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</si>
  <si>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</si>
  <si>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</si>
  <si>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</si>
  <si>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</si>
  <si>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</si>
  <si>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</si>
  <si>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</si>
  <si>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</si>
  <si>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</si>
  <si>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</si>
  <si>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</si>
  <si>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</si>
  <si>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</si>
  <si>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</si>
  <si>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</si>
  <si>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</si>
  <si>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</si>
  <si>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</si>
  <si>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</si>
  <si>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</si>
  <si>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</si>
  <si>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</si>
  <si>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</si>
  <si>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</si>
  <si>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</si>
  <si>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</si>
  <si>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</si>
  <si>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</si>
  <si>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</si>
  <si>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</si>
  <si>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</si>
  <si>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</si>
  <si>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</si>
  <si>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</si>
  <si>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</si>
  <si>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</si>
  <si>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</si>
  <si>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</si>
  <si>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</si>
  <si>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</si>
  <si>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</si>
  <si>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</si>
  <si>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</si>
  <si>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</si>
  <si>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</si>
  <si>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</si>
  <si>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</si>
  <si>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</si>
  <si>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</si>
  <si>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</si>
  <si>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</si>
  <si>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</si>
  <si>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</si>
  <si>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</si>
  <si>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</si>
  <si>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</si>
  <si>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</si>
  <si>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</si>
  <si>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</si>
  <si>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</si>
  <si>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</si>
  <si>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</si>
  <si>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</si>
  <si>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</si>
  <si>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</si>
  <si>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</si>
  <si>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</si>
  <si>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</si>
  <si>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</si>
  <si>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</si>
  <si>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</si>
  <si>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</si>
  <si>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</si>
  <si>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</si>
  <si>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</si>
  <si>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</si>
  <si>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</si>
  <si>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</si>
  <si>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</si>
  <si>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</si>
  <si>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</si>
  <si>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</si>
  <si>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</si>
  <si>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</si>
  <si>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</si>
  <si>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</si>
  <si>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</si>
  <si>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</si>
  <si>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</si>
  <si>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</si>
  <si>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</si>
  <si>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</si>
  <si>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</si>
  <si>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</si>
  <si>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</si>
  <si>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</si>
  <si>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</si>
  <si>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</si>
  <si>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</si>
  <si>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</si>
  <si>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</si>
  <si>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</si>
  <si>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</si>
  <si>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</si>
  <si>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</si>
  <si>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</si>
  <si>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</si>
  <si>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</si>
  <si>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</si>
  <si>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</si>
  <si>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</si>
  <si>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</si>
  <si>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</si>
  <si>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</si>
  <si>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</si>
  <si>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</si>
  <si>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</si>
  <si>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</si>
  <si>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</si>
  <si>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</si>
  <si>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</si>
  <si>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</si>
  <si>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</si>
  <si>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</si>
  <si>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</si>
  <si>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</si>
  <si>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</si>
  <si>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</si>
  <si>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</si>
  <si>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</si>
  <si>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</si>
  <si>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</si>
  <si>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</si>
  <si>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</si>
  <si>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</si>
  <si>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</si>
  <si>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</si>
  <si>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</si>
  <si>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</si>
  <si>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</si>
  <si>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</si>
  <si>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</si>
  <si>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</si>
  <si>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</si>
  <si>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</si>
  <si>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</si>
  <si>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</si>
  <si>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</si>
  <si>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</si>
  <si>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</si>
  <si>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</si>
  <si>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</si>
  <si>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</si>
  <si>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</si>
  <si>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</si>
  <si>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</si>
  <si>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</si>
  <si>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</si>
  <si>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</si>
  <si>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</si>
  <si>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</si>
  <si>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</si>
  <si>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</si>
  <si>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</si>
  <si>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</si>
  <si>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</si>
  <si>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</si>
  <si>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</si>
  <si>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</si>
  <si>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</si>
  <si>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</si>
  <si>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</si>
  <si>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</si>
  <si>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</si>
  <si>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</si>
  <si>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</si>
  <si>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</si>
  <si>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</si>
  <si>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</si>
  <si>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</si>
  <si>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</si>
  <si>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</si>
  <si>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</si>
  <si>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</si>
  <si>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</si>
  <si>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</si>
  <si>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</si>
  <si>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</si>
  <si>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</si>
  <si>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</si>
  <si>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</si>
  <si>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</si>
  <si>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</si>
  <si>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</si>
  <si>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</si>
  <si>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</si>
  <si>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</si>
  <si>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</si>
  <si>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</si>
  <si>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</si>
  <si>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</si>
  <si>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</si>
  <si>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</si>
  <si>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</si>
  <si>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</si>
  <si>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</si>
  <si>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</si>
  <si>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</si>
  <si>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</si>
  <si>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</si>
  <si>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</si>
  <si>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</si>
  <si>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</si>
  <si>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</si>
  <si>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</si>
  <si>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</si>
  <si>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</si>
  <si>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</si>
  <si>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</si>
  <si>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</si>
  <si>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</si>
  <si>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</si>
  <si>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</si>
  <si>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</si>
  <si>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</si>
  <si>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</si>
  <si>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</si>
  <si>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</si>
  <si>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</si>
  <si>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</si>
  <si>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</si>
  <si>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</si>
  <si>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</si>
  <si>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</si>
  <si>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</si>
  <si>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</si>
  <si>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</si>
  <si>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</si>
  <si>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</si>
  <si>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</si>
  <si>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</si>
  <si>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</si>
  <si>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</si>
  <si>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</si>
  <si>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</si>
  <si>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</si>
  <si>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</si>
  <si>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</si>
  <si>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</si>
  <si>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</si>
  <si>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</si>
  <si>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</si>
  <si>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</si>
  <si>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</si>
  <si>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</si>
  <si>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</si>
  <si>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</si>
  <si>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</si>
  <si>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</si>
  <si>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</si>
  <si>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</si>
  <si>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</si>
  <si>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</si>
  <si>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</si>
  <si>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</si>
  <si>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</si>
  <si>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</si>
  <si>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</si>
  <si>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</si>
  <si>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</si>
  <si>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</si>
  <si>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</si>
  <si>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</si>
  <si>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</si>
  <si>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</si>
  <si>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</si>
  <si>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</si>
  <si>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</si>
  <si>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</si>
  <si>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</si>
  <si>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</si>
  <si>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</si>
  <si>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</si>
  <si>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</si>
  <si>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</si>
  <si>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</si>
  <si>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</si>
  <si>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</si>
  <si>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</si>
  <si>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</si>
  <si>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</si>
  <si>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</si>
  <si>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</si>
  <si>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</si>
  <si>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</si>
  <si>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</si>
  <si>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</si>
  <si>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</si>
  <si>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</si>
  <si>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</si>
  <si>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</si>
  <si>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</si>
  <si>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</si>
  <si>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</si>
  <si>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</si>
  <si>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</si>
  <si>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</si>
  <si>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</si>
  <si>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</si>
  <si>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</si>
  <si>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</si>
  <si>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</si>
  <si>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</si>
  <si>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</si>
  <si>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</si>
  <si>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</si>
  <si>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</si>
  <si>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</si>
  <si>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</si>
  <si>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</si>
  <si>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</si>
  <si>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</si>
  <si>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</si>
  <si>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</si>
  <si>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</si>
  <si>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</si>
  <si>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</si>
  <si>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</si>
  <si>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</si>
  <si>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</si>
  <si>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</si>
  <si>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</si>
  <si>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</si>
  <si>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</si>
  <si>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</si>
  <si>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</si>
  <si>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</si>
  <si>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</si>
  <si>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</si>
  <si>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</si>
  <si>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</si>
  <si>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</si>
  <si>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</si>
  <si>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</si>
  <si>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</si>
  <si>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</si>
  <si>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</si>
  <si>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</si>
  <si>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</si>
  <si>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</si>
  <si>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</si>
  <si>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</si>
  <si>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</si>
  <si>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</si>
  <si>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</si>
  <si>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</si>
  <si>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</si>
  <si>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</si>
  <si>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</si>
  <si>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</si>
  <si>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</si>
  <si>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</si>
  <si>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</si>
  <si>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</si>
  <si>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</si>
  <si>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</si>
  <si>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</si>
  <si>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</si>
  <si>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</si>
  <si>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</si>
  <si>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</si>
  <si>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</si>
  <si>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</si>
  <si>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</si>
  <si>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</si>
  <si>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</si>
  <si>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</si>
  <si>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</si>
  <si>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</si>
  <si>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</si>
  <si>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</si>
  <si>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</si>
  <si>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</si>
  <si>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</si>
  <si>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</si>
  <si>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</si>
  <si>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</si>
  <si>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</si>
  <si>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</si>
  <si>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</si>
  <si>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</si>
  <si>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</si>
  <si>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</si>
  <si>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</si>
  <si>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</si>
  <si>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</si>
  <si>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</si>
  <si>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</si>
  <si>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</si>
  <si>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</si>
  <si>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</si>
  <si>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</si>
  <si>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</si>
  <si>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</si>
  <si>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</si>
  <si>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</si>
  <si>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</si>
  <si>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</si>
  <si>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</si>
  <si>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</si>
  <si>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</si>
  <si>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</si>
  <si>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</si>
  <si>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</si>
  <si>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</si>
  <si>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</si>
  <si>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</si>
  <si>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</si>
  <si>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</si>
  <si>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</si>
  <si>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</si>
  <si>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</si>
  <si>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</si>
  <si>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</si>
  <si>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</si>
  <si>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</si>
  <si>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</si>
  <si>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</si>
  <si>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</si>
  <si>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</si>
  <si>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</si>
  <si>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</si>
  <si>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</si>
  <si>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</si>
  <si>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</si>
  <si>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</si>
  <si>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</si>
  <si>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</si>
  <si>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</si>
  <si>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</si>
  <si>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</si>
  <si>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</si>
  <si>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</si>
  <si>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</si>
  <si>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</si>
  <si>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</si>
  <si>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</si>
  <si>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</si>
  <si>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</si>
  <si>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</si>
  <si>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</si>
  <si>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</si>
  <si>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</si>
  <si>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</si>
  <si>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</si>
  <si>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</si>
  <si>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</si>
  <si>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</si>
  <si>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</si>
  <si>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</si>
  <si>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</si>
  <si>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</si>
  <si>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</si>
  <si>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</si>
  <si>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</si>
  <si>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</si>
  <si>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</si>
  <si>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</si>
  <si>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</si>
  <si>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</si>
  <si>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</si>
  <si>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</si>
  <si>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</si>
  <si>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</si>
  <si>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</si>
  <si>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</si>
  <si>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</si>
  <si>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</si>
  <si>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</si>
  <si>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</si>
  <si>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</si>
  <si>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</si>
  <si>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</si>
  <si>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</si>
  <si>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</si>
  <si>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</si>
  <si>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</si>
  <si>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</si>
  <si>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</si>
  <si>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</si>
  <si>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</si>
  <si>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</si>
  <si>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</si>
  <si>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</si>
  <si>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</si>
  <si>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</si>
  <si>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</si>
  <si>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</si>
  <si>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</si>
  <si>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</si>
  <si>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</si>
  <si>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</si>
  <si>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</si>
  <si>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</si>
  <si>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</si>
  <si>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</si>
  <si>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</si>
  <si>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</si>
  <si>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</si>
  <si>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</si>
  <si>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</si>
  <si>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</si>
  <si>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</si>
  <si>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</si>
  <si>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</si>
  <si>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</si>
  <si>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</si>
  <si>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</si>
  <si>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</si>
  <si>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</si>
  <si>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</si>
  <si>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</si>
  <si>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</si>
  <si>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</si>
  <si>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</si>
  <si>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</si>
  <si>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</si>
  <si>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</si>
  <si>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</si>
  <si>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</si>
  <si>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</si>
  <si>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</si>
  <si>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</si>
  <si>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</si>
  <si>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</si>
  <si>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</si>
  <si>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</si>
  <si>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</si>
  <si>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</si>
  <si>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</si>
  <si>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</si>
  <si>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</si>
  <si>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</si>
  <si>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</si>
  <si>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</si>
  <si>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</si>
  <si>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</si>
  <si>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</si>
  <si>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</si>
  <si>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</si>
  <si>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</si>
  <si>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</si>
  <si>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</si>
  <si>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</si>
  <si>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</si>
  <si>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</si>
  <si>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</si>
  <si>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</si>
  <si>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</si>
  <si>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</si>
  <si>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</si>
  <si>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</si>
  <si>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</si>
  <si>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</si>
  <si>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</si>
  <si>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</si>
  <si>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</si>
  <si>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</si>
  <si>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</si>
  <si>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</si>
  <si>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</si>
  <si>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</si>
  <si>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</si>
  <si>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</si>
  <si>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</si>
  <si>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</si>
  <si>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</si>
  <si>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</si>
  <si>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</si>
  <si>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</si>
  <si>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</si>
  <si>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</si>
  <si>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</si>
  <si>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</si>
  <si>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</si>
  <si>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</si>
  <si>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</si>
  <si>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</si>
  <si>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</si>
  <si>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</si>
  <si>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</si>
  <si>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</si>
  <si>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</si>
  <si>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</si>
  <si>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</si>
  <si>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</si>
  <si>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</si>
  <si>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</si>
  <si>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</si>
  <si>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</si>
  <si>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</si>
  <si>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</si>
  <si>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</si>
  <si>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</si>
  <si>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</si>
  <si>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</si>
  <si>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</si>
  <si>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</si>
  <si>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</si>
  <si>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</si>
  <si>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</si>
  <si>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</si>
  <si>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</si>
  <si>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</si>
  <si>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</si>
  <si>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</si>
  <si>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</si>
  <si>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</si>
  <si>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</si>
  <si>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</si>
  <si>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</si>
  <si>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</si>
  <si>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</si>
  <si>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</si>
  <si>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</si>
  <si>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</si>
  <si>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</si>
  <si>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</si>
  <si>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</si>
  <si>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</si>
  <si>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</si>
  <si>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</si>
  <si>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</si>
  <si>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</si>
  <si>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</si>
  <si>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</si>
  <si>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</si>
  <si>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</si>
  <si>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</si>
  <si>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</si>
  <si>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</si>
  <si>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</si>
  <si>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</si>
  <si>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</si>
  <si>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</si>
  <si>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</si>
  <si>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</si>
  <si>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</si>
  <si>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</si>
  <si>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</si>
  <si>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</si>
  <si>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</si>
  <si>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</si>
  <si>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</si>
  <si>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</si>
  <si>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</si>
  <si>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</si>
  <si>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</si>
  <si>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</si>
  <si>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</si>
  <si>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</si>
  <si>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</si>
  <si>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</si>
  <si>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</si>
  <si>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</si>
  <si>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</si>
  <si>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</si>
  <si>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</si>
  <si>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</si>
  <si>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</si>
  <si>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</si>
  <si>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</si>
  <si>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</si>
  <si>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</si>
  <si>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</si>
  <si>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</si>
  <si>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</si>
  <si>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</si>
  <si>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</si>
  <si>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</si>
  <si>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</si>
  <si>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</si>
  <si>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</si>
  <si>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</si>
  <si>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</si>
  <si>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</si>
  <si>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</si>
  <si>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</si>
  <si>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PCM-20251211-00002998</t>
  </si>
  <si>
    <t>EM team need 90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</si>
  <si>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</si>
  <si>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</si>
  <si>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</si>
  <si>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</si>
  <si>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</si>
  <si>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</si>
  <si>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</si>
  <si>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</si>
  <si>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</si>
  <si>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</si>
  <si>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</si>
  <si>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</si>
  <si>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</si>
  <si>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riy0425</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</si>
  <si>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</si>
  <si>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</si>
  <si>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</si>
  <si>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</si>
  <si>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</si>
  <si>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</si>
  <si>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</si>
  <si>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</si>
  <si>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</si>
  <si>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 xml:space="preserve">Access Road issue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</si>
  <si>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</si>
  <si>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</si>
  <si>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</si>
  <si>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</si>
  <si>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</si>
  <si>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</si>
  <si>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</si>
  <si>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</si>
  <si>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</si>
  <si>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</si>
  <si>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</si>
  <si>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</si>
  <si>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</si>
  <si>
    <t>TT-20251111-00790</t>
  </si>
  <si>
    <t xml:space="preserve">EM team need 5 min </t>
  </si>
  <si>
    <t>PCM-20251211-00002901</t>
  </si>
  <si>
    <t>Site under Night Access Issue , Team will check early morning</t>
  </si>
  <si>
    <t>PCM-20251211-00002957</t>
  </si>
  <si>
    <t xml:space="preserve">EM team need 40 min </t>
  </si>
  <si>
    <t>PCM-20251211-00002929</t>
  </si>
  <si>
    <t>ETA 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</si>
</sst>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6" totalsRowShown="0" headerRowDxfId="30" dataDxfId="29" headerRowBorderDxfId="27" tableBorderDxfId="28">
  <autoFilter ref="A1:M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339.82901967592625</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2</v>
      </c>
      <c r="D3" s="56" t="s">
        <v>21512</v>
      </c>
      <c r="E3" s="122" t="s">
        <v>39106</v>
      </c>
      <c r="F3" s="73">
        <v>46002.776759259257</v>
      </c>
      <c r="G3" s="120">
        <f ca="1">IFERROR(NOW()-F3,"-")</f>
        <v>6.8634259514510632E-4</v>
      </c>
      <c r="H3" s="121">
        <v>46002.762870370374</v>
      </c>
      <c r="I3" s="123" t="str">
        <f>IFERROR(VLOOKUP(D3,DB!A:F,6,0),"")</f>
        <v>SCECO</v>
      </c>
      <c r="J3" s="123" t="str">
        <f>IFERROR(VLOOKUP(D3,DB!A:G,7,0),"")</f>
        <v>Vandalized</v>
      </c>
      <c r="K3" s="119" t="s">
        <v>39109</v>
      </c>
      <c r="L3" s="118" t="str">
        <f>IFERROR(VLOOKUP(D3,DB!A:I,9,0),"")</f>
        <v>Latis</v>
      </c>
    </row>
    <row r="4" spans="1:15" ht="15" customHeight="1">
      <c r="A4" s="124"/>
      <c r="B4" s="123" t="str">
        <f>IFERROR(VLOOKUP(D4,DB!A:K,11,0),"")</f>
        <v/>
      </c>
      <c r="C4" s="123"/>
      <c r="D4" s="56"/>
      <c r="E4" s="122"/>
      <c r="F4" s="121"/>
      <c r="G4" s="120">
        <f ca="1">IFERROR(NOW()-F4,"-")</f>
        <v>46002.777445601852</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46002.777445601852</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46002.777445601852</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46002.777445601852</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46002.777445601852</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46002.777445601852</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46002.777445601852</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46002.777445601852</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46002.777445601852</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46002.777445601852</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46002.777445601852</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46002.777445601852</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46002.777445601852</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46002.777445601852</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46002.777445601852</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46002.777445601852</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46002.777445601852</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46002.777445601852</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46002.777445601852</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46002.777445601852</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46002.777445601852</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46002.777445601852</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46002.777445601852</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46002.777445601852</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46002.777445601852</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46002.777445601852</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46002.777445601852</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46002.777445601852</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46002.777445601852</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46002.777445601852</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46002.777445601852</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46002.777445601852</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46002.777445601852</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46002.777445601852</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46002.777445601852</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46002.777445601852</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46002.777445601852</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46002.777445601852</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46002.777445601852</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46002.777445601852</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46002.777445601852</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46002.777445601852</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46002.777445601852</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46002.777445601852</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46002.777445601852</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46002.777445601852</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46002.777445601852</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46002.777445601852</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46002.777445601852</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46002.777445601852</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46002.777445601852</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46002.777445601852</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46002.777445601852</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46002.777445601852</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46002.777445601852</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46002.777445601852</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46002.777445601852</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46002.777445601852</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46002.777445601852</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46002.777445601852</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46002.777445601852</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46002.777445601852</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46002.777445601852</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46002.777445601852</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46002.777445601852</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46002.777445601852</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46002.777445601852</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46002.777445601852</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46002.777445601852</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46002.777445601852</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46002.777445601852</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46002.777445601852</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46002.777445601852</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46002.777445601852</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46002.777445601852</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46002.777445601852</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46002.777445601852</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46002.777445601852</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46002.777445601852</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46002.777445601852</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46002.777445601852</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46002.777445601852</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46002.777445601852</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46002.777445601852</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46002.777445601852</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46002.777445601852</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46002.777445601852</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46002.777445601852</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46002.777445601852</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46002.777445601852</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46002.777445601852</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46002.777445601852</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46002.777445601852</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46002.777445601852</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46002.777445601852</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46002.777445601852</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46002.777445601852</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46002.777445601852</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46002.777445601852</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46002.777445601852</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46002.777445601852</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46002.777445601852</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46002.777445601852</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46002.777445601852</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46002.777445601852</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46002.777445601852</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46002.777445601852</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46002.777445601852</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46002.777445601852</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46002.777445601852</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46002.777445601852</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46002.777445601852</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46002.777445601852</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46002.777445601852</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46002.777445601852</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46002.777445601852</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46002.777445601852</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46002.777445601852</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46002.777445601852</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46002.777445601852</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46002.777445601852</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46002.777445601852</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46002.777445601852</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46002.777445601852</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46002.777445601852</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46002.777445601852</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46002.777445601852</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46002.777445601852</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46002.777445601852</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46002.777445601852</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46002.777445601852</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46002.777445601852</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46002.777445601852</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177.77760763889091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18.390026620370918</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5.4220636574100354</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1.9455358796330984</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R2</v>
      </c>
      <c r="C7" s="18"/>
      <c r="D7" s="18" t="s">
        <v>39123</v>
      </c>
      <c r="E7" s="81"/>
      <c r="F7" s="97"/>
      <c r="G7" s="98">
        <f ca="1">IFERROR(NOW()-F7,"-")</f>
        <v>46002.777445601852</v>
      </c>
      <c r="H7" s="97"/>
      <c r="I7" s="18" t="str">
        <f>IFERROR(VLOOKUP(D7,DB!A:F,6,0),"")</f>
        <v>SCECO</v>
      </c>
      <c r="J7" s="18" t="str">
        <f>IFERROR(VLOOKUP(D7,DB!A:G,7,0),"")</f>
        <v>Weak+No BB Design</v>
      </c>
      <c r="K7" s="19"/>
      <c r="L7" s="18" t="str">
        <f>IFERROR(VLOOKUP(D7,DB!A:I,9,0),"")</f>
        <v>Latis</v>
      </c>
    </row>
    <row r="8" spans="1:12" ht="31.5" customHeight="1">
      <c r="A8" s="96"/>
      <c r="B8" s="18" t="str">
        <f>IFERROR(VLOOKUP(D8,DB!A:K,11,0),"")</f>
        <v/>
      </c>
      <c r="C8" s="18"/>
      <c r="D8" s="18"/>
      <c r="E8" s="81"/>
      <c r="F8" s="97"/>
      <c r="G8" s="98">
        <f ca="1">IFERROR(NOW()-F8,"-")</f>
        <v>46002.777445601852</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46002.777445601852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46002.777445601852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46002.777445601852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46002.777445601852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46002.777445601852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46002.777445601852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46002.777445601852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46002.777445601852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46002.777445601852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46002.777445601852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46002.777445601852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46002.777445601852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46002.777445601852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46002.777445601852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46002.777445601852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46002.777445601852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46002.777445601852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46002.777445601852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46002.777445601852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46002.777445601852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46002.777445601852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46002.777445601852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46002.777445601852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46002.777445601852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46002.777445601852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46002.777445601852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46002.777445601852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46002.777445601852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46002.777445601852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46002.777445601852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46002.777445601852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46002.777445601852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46002.777445601852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46002.777445601852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46002.777445601852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46002.777445601852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46002.777445601852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46002.777445601852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46002.777445601852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46002.777445601852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46002.777445601852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46002.777445601852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46002.777445601852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46002.777445601852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46002.777445601852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46002.777445601852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46002.777445601852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46002.777445601852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46002.777445601852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46002.777445601852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46002.777445601852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46002.777445601852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46002.777445601852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46002.777445601852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46002.777445601852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46002.777445601852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46002.777445601852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46002.777445601852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46002.777445601852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46002.777445601852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46002.777445601852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46002.777445601852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46002.777445601852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46002.777445601852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46002.777445601852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46002.777445601852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46002.777445601852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46002.777445601852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46002.777445601852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46002.777445601852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46002.777445601852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46002.777445601852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46002.777445601852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46002.777445601852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46002.777445601852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46002.777445601852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46002.777445601852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46002.777445601852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46002.777445601852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46002.777445601852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46002.777445601852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46002.777445601852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46002.777445601852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46002.777445601852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46002.777445601852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46002.777445601852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46002.777445601852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46002.777445601852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46002.777445601852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46002.777445601852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46002.777445601852</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46002.777445601852</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46002.777445601852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46002.777445601852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46002.777445601852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46002.777445601852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46002.777445601852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46002.777445601852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46002.777445601852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46002.777445601852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46002.777445601852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46002.777445601852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46002.777445601852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46002.777445601852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46002.777445601852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46002.777445601852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46002.777445601852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46002.777445601852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46002.777445601852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46002.777445601852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46002.777445601852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46002.777445601852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46002.777445601852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46002.777445601852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46002.777445601852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46002.777445601852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46002.777445601852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46002.777445601852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46002.777445601852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46002.777445601852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46002.777445601852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46002.777445601852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46002.777445601852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46002.777445601852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46002.777445601852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46002.777445601852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46002.777445601852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46002.777445601852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46002.777445601852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46002.777445601852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46002.777445601852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46002.777445601852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46002.777445601852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46002.777445601852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46002.777445601852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46002.777445601852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46002.777445601852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46002.777445601852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46002.777445601852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46002.777445601852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46002.777445601852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46002.777445601852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46002.777445601852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46002.777445601852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46002.777445601852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46002.777445601852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46002.777445601852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46002.777445601852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46002.777445601852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46002.777445601852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46002.777445601852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46002.777445601852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46002.777445601852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46002.777445601852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46002.777445601852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46002.777445601852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46002.777445601852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46002.777445601852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46002.777445601852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46002.777445601852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46002.777445601852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46002.777445601852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46002.777445601852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46002.777445601852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46002.777445601852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46002.777445601852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46002.777445601852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46002.777445601852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46002.777445601852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46002.777445601852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46002.777445601852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46002.777445601852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46002.777445601852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46002.777445601852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46002.777445601852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46002.777445601852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46002.777445601852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46002.777445601852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46002.777445601852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46002.777445601852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46002.777445601852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46002.777445601852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46002.777445601852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46002.777445601852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46002.777445601852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46002.777445601852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46002.777445601852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46002.777445601852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46002.777445601852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46002.777445601852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46002.777445601852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46002.777445601852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46002.777445601852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46002.777445601852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46002.777445601852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46002.777445601852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46002.777445601852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46002.777445601852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46002.777445601852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46002.777445601852</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46002.777445601852</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46002.777445601852</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46002.777445601852</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46002.777445601852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46002.777445601852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46002.777445601852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46002.777445601852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46002.777445601852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46002.777445601852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46002.777445601852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46002.777445601852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46002.777445601852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46002.777445601852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46002.777445601852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46002.777445601852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46002.777445601852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46002.777445601852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46002.777445601852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46002.777445601852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46002.777445601852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46002.777445601852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46002.777445601852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46002.777445601852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46002.777445601852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46002.777445601852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46002.777445601852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46002.777445601852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46002.777445601852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46002.777445601852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46002.777445601852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46002.777445601852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46002.777445601852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46002.777445601852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46002.777445601852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46002.777445601852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46002.777445601852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46002.777445601852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46002.777445601852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46002.777445601852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46002.777445601852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46002.777445601852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46002.777445601852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46002.777445601852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46002.777445601852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46002.777445601852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46002.777445601852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46002.777445601852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46002.777445601852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46002.777445601852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46002.777445601852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46002.777445601852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46002.777445601852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46002.777445601852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46002.777445601852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46002.777445601852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46002.777445601852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46002.777445601852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46002.777445601852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46002.777445601852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46002.777445601852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46002.777445601852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46002.777445601852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46002.777445601852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46002.777445601852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46002.777445601852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46002.777445601852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46002.777445601852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46002.777445601852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46002.777445601852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46002.777445601852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46002.777445601852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46002.777445601852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46002.777445601852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46002.777445601852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46002.777445601852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46002.777445601852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46002.777445601852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46002.777445601852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46002.777445601852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46002.777445601852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46002.777445601852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46002.777445601852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46002.777445601852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46002.777445601852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46002.777445601852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46002.777445601852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46002.777445601852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46002.777445601852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46002.777445601852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46002.777445601852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46002.777445601852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46002.777445601852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46002.777445601852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46002.777445601852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46002.777445601852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46002.777445601852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46002.777445601852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46002.777445601852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46002.777445601852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46002.777445601852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46002.777445601852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46002.777445601852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46002.777445601852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46002.777445601852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46002.777445601852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46002.777445601852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46002.777445601852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46002.777445601852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46002.777445601852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46002.777445601852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46002.777445601852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46002.777445601852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46002.777445601852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46002.777445601852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46002.777445601852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46002.777445601852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46002.777445601852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46002.777445601852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46002.777445601852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46002.777445601852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46002.777445601852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46002.777445601852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46002.777445601852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46002.777445601852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46002.777445601852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46002.777445601852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46002.777445601852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46002.777445601852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46002.777445601852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46002.777445601852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46002.777445601852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46002.777445601852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46002.777445601852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46002.777445601852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46002.777445601852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46002.777445601852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46002.777445601852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46002.777445601852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46002.777445601852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46002.777445601852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46002.777445601852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46002.777445601852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46002.777445601852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46002.777445601852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46002.777445601852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46002.777445601852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46002.777445601852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46002.777445601852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46002.777445601852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46002.777445601852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46002.777445601852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46002.777445601852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46002.777445601852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46002.777445601852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46002.777445601852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46002.777445601852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46002.777445601852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46002.777445601852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46002.777445601852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46002.777445601852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46002.777445601852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46002.777445601852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46002.777445601852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46002.777445601852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46002.777445601852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46002.777445601852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46002.777445601852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46002.777445601852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46002.777445601852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46002.777445601852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46002.777445601852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46002.777445601852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46002.777445601852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46002.777445601852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46002.777445601852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46002.777445601852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46002.777445601852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46002.777445601852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46002.777445601852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46002.777445601852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46002.777445601852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46002.777445601852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46002.777445601852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46002.777445601852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46002.777445601852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46002.777445601852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46002.777445601852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46002.777445601852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46002.777445601852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46002.777445601852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46002.777445601852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46002.777445601852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46002.777445601852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46002.777445601852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46002.777445601852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46002.777445601852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46002.777445601852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46002.777445601852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46002.777445601852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46002.777445601852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46002.777445601852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46002.777445601852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46002.777445601852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46002.777445601852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46002.777445601852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46002.777445601852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46002.777445601852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46002.777445601852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46002.777445601852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46002.777445601852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46002.777445601852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46002.777445601852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46002.777445601852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46002.777445601852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46002.777445601852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46002.777445601852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46002.777445601852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46002.777445601852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46002.777445601852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46002.777445601852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46002.777445601852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46002.777445601852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46002.777445601852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46002.777445601852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46002.777445601852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46002.777445601852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46002.777445601852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46002.777445601852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46002.777445601852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46002.777445601852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46002.777445601852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46002.777445601852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46002.777445601852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46002.777445601852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46002.777445601852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46002.777445601852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46002.777445601852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46002.777445601852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46002.777445601852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46002.777445601852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46002.777445601852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46002.777445601852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46002.777445601852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46002.777445601852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46002.777445601852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46002.777445601852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46002.777445601852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46002.777445601852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46002.777445601852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46002.777445601852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46002.777445601852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46002.777445601852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46002.777445601852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46002.777445601852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46002.777445601852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46002.777445601852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46002.777445601852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46002.777445601852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46002.777445601852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46002.777445601852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46002.777445601852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46002.777445601852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46002.777445601852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46002.777445601852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46002.777445601852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46002.777445601852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46002.777445601852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46002.777445601852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46002.777445601852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46002.777445601852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46002.777445601852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46002.777445601852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46002.777445601852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46002.777445601852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46002.777445601852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46002.777445601852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46002.777445601852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46002.777445601852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46002.777445601852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46002.777445601852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46002.777445601852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46002.777445601852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46002.777445601852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46002.777445601852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46002.777445601852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46002.777445601852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46002.777445601852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46002.777445601852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46002.777445601852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46002.777445601852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46002.777445601852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46002.777445601852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46002.777445601852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46002.777445601852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46002.777445601852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46002.777445601852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46002.777445601852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46002.777445601852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46002.777445601852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46002.777445601852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46002.777445601852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46002.777445601852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46002.777445601852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46002.777445601852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46002.777445601852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46002.777445601852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46002.777445601852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46002.777445601852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46002.777445601852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46002.777445601852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46002.777445601852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46002.777445601852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46002.777445601852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46002.777445601852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46002.777445601852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46002.777445601852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46002.777445601852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46002.777445601852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46002.777445601852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46002.777445601852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46002.777445601852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46002.777445601852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46002.777445601852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46002.777445601852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46002.777445601852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46002.777445601852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46002.777445601852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46002.777445601852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46002.777445601852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46002.777445601852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46002.777445601852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46002.777445601852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46002.777445601852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46002.777445601852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46002.777445601852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46002.777445601852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46002.777445601852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46002.777445601852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46002.777445601852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46002.777445601852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46002.777445601852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46002.777445601852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46002.777445601852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46002.777445601852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46002.777445601852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46002.777445601852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46002.777445601852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46002.777445601852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46002.777445601852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46002.777445601852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46002.777445601852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46002.777445601852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46002.777445601852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46002.777445601852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46002.777445601852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46002.777445601852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46002.777445601852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46002.777445601852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46002.777445601852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46002.777445601852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46002.777445601852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46002.777445601852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46002.777445601852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46002.777445601852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46002.777445601852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46002.777445601852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46002.777445601852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46002.777445601852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46002.777445601852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46002.777445601852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46002.777445601852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46002.777445601852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46002.777445601852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46002.777445601852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46002.777445601852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46002.777445601852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46002.777445601852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46002.777445601852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46002.777445601852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46002.777445601852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46002.777445601852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46002.777445601852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46002.777445601852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46002.777445601852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46002.777445601852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46002.777445601852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46002.777445601852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46002.777445601852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46002.777445601852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46002.777445601852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46002.777445601852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46002.777445601852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46002.777445601852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46002.777445601852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46002.777445601852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46002.777445601852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46002.777445601852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46002.777445601852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46002.777445601852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46002.777445601852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46002.777445601852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46002.777445601852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46002.777445601852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46002.777445601852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46002.777445601852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46002.777445601852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46002.777445601852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46002.777445601852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46002.777445601852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46002.777445601852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46002.777445601852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46002.777445601852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46002.777445601852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46002.777445601852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46002.777445601852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46002.777445601852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46002.777445601852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46002.777445601852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46002.777445601852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46002.777445601852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46002.777445601852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46002.777445601852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46002.777445601852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46002.777445601852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46002.777445601852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46002.777445601852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46002.777445601852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46002.777445601852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46002.777445601852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46002.777445601852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46002.777445601852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46002.777445601852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46002.777445601852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46002.777445601852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46002.777445601852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46002.777445601852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46002.777445601852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46002.777445601852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46002.777445601852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46002.777445601852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46002.777445601852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46002.777445601852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46002.777445601852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46002.777445601852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46002.777445601852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46002.777445601852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46002.777445601852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46002.777445601852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46002.777445601852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46002.777445601852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46002.777445601852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46002.777445601852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46002.777445601852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46002.777445601852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46002.777445601852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46002.777445601852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46002.777445601852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46002.777445601852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46002.777445601852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46002.777445601852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46002.777445601852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46002.777445601852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46002.777445601852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46002.777445601852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46002.777445601852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46002.777445601852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46002.777445601852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46002.777445601852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46002.777445601852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46002.777445601852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46002.777445601852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46002.777445601852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46002.777445601852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46002.777445601852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46002.777445601852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46002.777445601852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46002.777445601852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46002.777445601852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46002.777445601852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46002.777445601852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46002.777445601852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46002.777445601852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46002.777445601852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46002.777445601852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46002.777445601852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46002.777445601852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46002.777445601852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46002.777445601852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46002.777445601852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46002.777445601852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46002.777445601852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46002.777445601852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46002.777445601852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46002.777445601852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46002.777445601852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46002.777445601852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46002.777445601852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46002.777445601852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46002.777445601852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46002.777445601852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46002.777445601852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46002.777445601852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46002.777445601852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46002.777445601852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46002.777445601852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46002.777445601852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46002.777445601852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46002.777445601852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46002.777445601852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46002.777445601852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46002.777445601852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46002.777445601852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46002.777445601852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46002.777445601852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46002.777445601852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46002.777445601852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46002.777445601852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46002.777445601852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46002.777445601852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46002.777445601852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46002.777445601852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46002.777445601852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46002.777445601852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46002.777445601852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46002.777445601852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46002.777445601852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46002.777445601852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46002.777445601852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46002.777445601852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46002.777445601852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46002.777445601852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46002.777445601852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46002.777445601852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46002.777445601852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46002.777445601852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46002.777445601852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46002.777445601852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46002.777445601852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46002.777445601852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46002.777445601852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46002.777445601852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46002.777445601852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46002.777445601852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46002.777445601852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46002.777445601852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46002.777445601852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46002.777445601852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46002.777445601852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46002.777445601852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46002.777445601852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46002.777445601852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46002.777445601852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46002.777445601852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46002.777445601852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46002.777445601852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46002.777445601852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46002.777445601852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46002.777445601852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46002.777445601852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46002.777445601852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46002.777445601852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46002.777445601852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46002.777445601852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46002.777445601852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46002.777445601852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46002.777445601852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46002.777445601852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46002.777445601852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46002.777445601852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46002.777445601852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46002.777445601852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46002.777445601852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46002.777445601852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46002.777445601852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46002.777445601852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46002.777445601852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46002.777445601852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46002.777445601852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46002.777445601852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46002.777445601852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46002.777445601852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46002.777445601852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46002.777445601852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46002.777445601852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46002.777445601852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46002.777445601852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46002.777445601852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46002.777445601852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46002.777445601852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46002.777445601852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46002.777445601852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46002.777445601852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46002.777445601852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46002.777445601852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46002.777445601852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46002.777445601852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46002.777445601852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46002.777445601852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46002.777445601852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46002.777445601852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46002.777445601852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46002.777445601852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46002.777445601852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46002.777445601852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46002.777445601852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46002.777445601852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46002.777445601852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46002.777445601852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46002.777445601852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46002.777445601852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46002.777445601852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46002.777445601852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46002.777445601852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46002.777445601852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46002.777445601852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46002.777445601852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46002.777445601852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46002.777445601852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46002.777445601852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46002.777445601852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46002.777445601852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46002.777445601852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46002.777445601852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46002.777445601852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46002.777445601852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46002.777445601852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46002.777445601852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46002.777445601852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46002.777445601852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46002.777445601852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46002.777445601852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46002.777445601852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46002.777445601852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46002.777445601852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46002.777445601852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46002.777445601852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46002.777445601852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46002.777445601852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46002.777445601852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46002.777445601852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46002.777445601852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46002.777445601852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46002.777445601852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46002.777445601852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46002.777445601852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46002.777445601852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46002.777445601852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46002.777445601852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46002.777445601852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46002.777445601852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46002.777445601852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46002.777445601852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46002.777445601852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46002.777445601852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46002.777445601852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46002.777445601852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46002.777445601852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46002.777445601852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46002.777445601852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46002.777445601852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46002.777445601852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46002.777445601852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46002.777445601852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46002.777445601852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46002.777445601852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46002.777445601852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46002.777445601852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46002.777445601852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46002.777445601852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46002.777445601852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46002.777445601852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46002.777445601852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46002.777445601852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46002.777445601852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46002.777445601852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46002.777445601852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46002.777445601852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46002.777445601852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46002.777445601852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46002.777445601852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46002.777445601852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46002.777445601852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46002.777445601852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46002.777445601852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46002.777445601852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46002.777445601852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46002.777445601852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46002.777445601852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46002.777445601852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46002.777445601852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46002.777445601852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46002.777445601852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46002.777445601852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46002.777445601852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46002.777445601852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46002.777445601852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46002.777445601852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46002.777445601852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46002.777445601852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46002.777445601852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46002.777445601852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46002.777445601852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46002.777445601852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46002.777445601852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46002.777445601852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46002.777445601852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46002.777445601852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46002.777445601852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46002.777445601852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46002.777445601852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46002.777445601852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46002.777445601852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46002.777445601852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46002.777445601852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46002.777445601852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46002.777445601852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46002.777445601852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46002.777445601852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46002.777445601852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46002.777445601852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46002.777445601852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46002.777445601852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46002.777445601852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46002.777445601852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46002.777445601852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46002.777445601852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46002.777445601852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46002.777445601852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46002.777445601852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46002.777445601852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46002.777445601852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46002.777445601852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46002.777445601852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46002.777445601852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46002.777445601852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46002.777445601852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46002.777445601852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46002.777445601852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46002.777445601852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46002.777445601852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46002.777445601852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46002.777445601852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46002.777445601852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46002.777445601852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46002.777445601852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46002.777445601852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46002.777445601852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46002.777445601852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46002.777445601852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46002.777445601852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46002.777445601852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46002.777445601852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46002.777445601852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46002.777445601852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46002.777445601852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46002.777445601852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46002.777445601852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46002.777445601852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46002.777445601852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46002.777445601852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46002.777445601852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46002.777445601852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46002.777445601852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46002.777445601852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46002.777445601852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46002.777445601852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46002.777445601852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46002.777445601852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46002.777445601852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46002.777445601852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46002.777445601852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46002.777445601852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46002.777445601852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46002.777445601852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46002.777445601852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46002.777445601852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46002.777445601852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46002.777445601852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46002.777445601852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46002.777445601852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46002.777445601852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46002.777445601852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46002.777445601852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46002.777445601852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46002.777445601852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46002.777445601852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46002.777445601852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46002.777445601852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46002.777445601852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46002.777445601852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46002.777445601852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46002.777445601852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46002.777445601852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46002.777445601852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46002.777445601852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46002.777445601852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46002.777445601852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46002.777445601852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46002.777445601852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46002.777445601852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46002.777445601852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46002.777445601852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46002.777445601852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46002.777445601852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46002.777445601852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46002.777445601852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46002.777445601852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46002.777445601852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46002.777445601852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46002.777445601852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46002.777445601852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46002.777445601852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46002.777445601852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46002.777445601852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46002.777445601852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46002.777445601852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46002.777445601852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46002.777445601852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46002.777445601852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46002.777445601852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46002.777445601852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46002.777445601852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46002.777445601852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46002.777445601852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46002.777445601852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46002.777445601852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46002.777445601852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46002.777445601852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46002.777445601852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46002.777445601852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46002.777445601852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46002.777445601852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46002.777445601852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46002.777445601852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46002.777445601852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46002.777445601852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46002.777445601852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46002.777445601852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46002.777445601852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46002.777445601852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46002.777445601852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46002.777445601852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46002.777445601852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46002.777445601852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46002.777445601852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46002.777445601852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46002.777445601852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46002.777445601852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46002.777445601852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46002.777445601852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46002.777445601852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46002.777445601852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46002.777445601852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46002.777445601852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46002.777445601852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46002.777445601852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46002.777445601852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46002.777445601852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46002.777445601852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46002.777445601852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46002.777445601852</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39124</v>
      </c>
      <c r="B2" s="87" t="str">
        <f>IFERROR(VLOOKUP(D2,DB!A:K,11,0),"")</f>
        <v>R4</v>
      </c>
      <c r="C2" s="89">
        <v>1</v>
      </c>
      <c r="D2" s="87" t="s">
        <v>35166</v>
      </c>
      <c r="E2" s="90" t="s">
        <v>39106</v>
      </c>
      <c r="F2" s="91">
        <v>45703.480717592596</v>
      </c>
      <c r="G2" s="92">
        <f ca="1">IFERROR(NOW()-F2,"")</f>
        <v>299.29672800925619</v>
      </c>
      <c r="H2" s="91">
        <v>45703.474768518521</v>
      </c>
      <c r="I2" s="91" t="str">
        <f>IFERROR(VLOOKUP(D2,DB!A:F,6,0),"")</f>
        <v>SCECO</v>
      </c>
      <c r="J2" s="91" t="str">
        <f>IFERROR(VLOOKUP(D2,DB!A:G,7,0),"")</f>
        <v>Dead</v>
      </c>
      <c r="K2" s="93" t="s">
        <v>39125</v>
      </c>
      <c r="L2" s="87" t="str">
        <f>IFERROR(VLOOKUP(D2,DB!A:I,9,0),"")</f>
        <v>Latis</v>
      </c>
    </row>
    <row r="3" spans="1:16" ht="19.5" customHeight="1">
      <c r="A3" s="106" t="s">
        <v>39126</v>
      </c>
      <c r="B3" s="106" t="str">
        <f>IFERROR(VLOOKUP(D3,DB!A:K,11,0),"")</f>
        <v>R4</v>
      </c>
      <c r="C3" s="89">
        <v>2</v>
      </c>
      <c r="D3" s="87" t="s">
        <v>32943</v>
      </c>
      <c r="E3" s="90" t="s">
        <v>39106</v>
      </c>
      <c r="F3" s="91">
        <v>45998.79414351852</v>
      </c>
      <c r="G3" s="92">
        <f t="shared" ref="G3" ca="1" si="0">IFERROR(NOW()-F3,"")</f>
        <v>3.9833020833320916</v>
      </c>
      <c r="H3" s="91">
        <v>45998.664027777777</v>
      </c>
      <c r="I3" s="106" t="str">
        <f>IFERROR(VLOOKUP(D3,DB!A:F,6,0),"")</f>
        <v>SCECO</v>
      </c>
      <c r="J3" s="106" t="str">
        <f>IFERROR(VLOOKUP(D3,DB!A:G,7,0),"")</f>
        <v>Vandalized</v>
      </c>
      <c r="K3" s="93" t="s">
        <v>39127</v>
      </c>
      <c r="L3" s="87" t="str">
        <f>IFERROR(VLOOKUP(D3,DB!A:I,9,0),"")</f>
        <v>Latis</v>
      </c>
    </row>
    <row r="4" spans="1:16" ht="15" customHeight="1">
      <c r="A4" s="106" t="s">
        <v>39128</v>
      </c>
      <c r="B4" s="106" t="str">
        <f>IFERROR(VLOOKUP(D4,DB!A:K,11,0),"")</f>
        <v>R4</v>
      </c>
      <c r="C4" s="89">
        <v>4</v>
      </c>
      <c r="D4" s="87" t="s">
        <v>35442</v>
      </c>
      <c r="E4" s="90" t="s">
        <v>39106</v>
      </c>
      <c r="F4" s="91"/>
      <c r="G4" s="92">
        <f t="shared" ref="G4:G18" ca="1" si="1">IFERROR(NOW()-F4,"")</f>
        <v>46002.777445601852</v>
      </c>
      <c r="H4" s="91">
        <v>46002.443483796298</v>
      </c>
      <c r="I4" s="106" t="str">
        <f>IFERROR(VLOOKUP(D4,DB!A:F,6,0),"")</f>
        <v>SCECO</v>
      </c>
      <c r="J4" s="106" t="str">
        <f>IFERROR(VLOOKUP(D4,DB!A:G,7,0),"")</f>
        <v>Vandalized</v>
      </c>
      <c r="K4" s="93" t="s">
        <v>39129</v>
      </c>
      <c r="L4" s="87" t="str">
        <f>IFERROR(VLOOKUP(D4,DB!A:I,9,0),"")</f>
        <v>Latis</v>
      </c>
    </row>
    <row r="5" spans="1:16" ht="15" customHeight="1">
      <c r="A5" s="106" t="s">
        <v>39128</v>
      </c>
      <c r="B5" s="106" t="str">
        <f>IFERROR(VLOOKUP(D5,DB!A:K,11,0),"")</f>
        <v>R4</v>
      </c>
      <c r="C5" s="89">
        <v>2</v>
      </c>
      <c r="D5" s="87" t="s">
        <v>36935</v>
      </c>
      <c r="E5" s="90" t="s">
        <v>39106</v>
      </c>
      <c r="F5" s="91"/>
      <c r="G5" s="92">
        <f t="shared" ca="1" si="1"/>
        <v>46002.777445601852</v>
      </c>
      <c r="H5" s="91">
        <v>46002.450740740744</v>
      </c>
      <c r="I5" s="106" t="str">
        <f>IFERROR(VLOOKUP(D5,DB!A:F,6,0),"")</f>
        <v>SCECO</v>
      </c>
      <c r="J5" s="106" t="str">
        <f>IFERROR(VLOOKUP(D5,DB!A:G,7,0),"")</f>
        <v>Dead</v>
      </c>
      <c r="K5" s="93" t="s">
        <v>39130</v>
      </c>
      <c r="L5" s="87" t="str">
        <f>IFERROR(VLOOKUP(D5,DB!A:I,9,0),"")</f>
        <v>Latis</v>
      </c>
    </row>
    <row r="6" spans="1:16" ht="15" customHeight="1">
      <c r="A6" s="106" t="s">
        <v>39131</v>
      </c>
      <c r="B6" s="106" t="str">
        <f>IFERROR(VLOOKUP(D6,DB!A:K,11,0),"")</f>
        <v>R4</v>
      </c>
      <c r="C6" s="89">
        <v>2</v>
      </c>
      <c r="D6" s="87" t="s">
        <v>37154</v>
      </c>
      <c r="E6" s="90" t="s">
        <v>39106</v>
      </c>
      <c r="F6" s="91">
        <v>46002.563530092593</v>
      </c>
      <c r="G6" s="92">
        <f t="shared" ca="1" si="1"/>
        <v>0.21391550925909542</v>
      </c>
      <c r="H6" s="91">
        <v>46002.554386574076</v>
      </c>
      <c r="I6" s="106" t="str">
        <f>IFERROR(VLOOKUP(D6,DB!A:F,6,0),"")</f>
        <v>SCECO</v>
      </c>
      <c r="J6" s="106" t="str">
        <f>IFERROR(VLOOKUP(D6,DB!A:G,7,0),"")</f>
        <v>In progress</v>
      </c>
      <c r="K6" s="93" t="s">
        <v>39130</v>
      </c>
      <c r="L6" s="87" t="str">
        <f>IFERROR(VLOOKUP(D6,DB!A:I,9,0),"")</f>
        <v>Latis</v>
      </c>
    </row>
    <row r="7" spans="1:16" ht="15" customHeight="1">
      <c r="A7" s="106" t="s">
        <v>39132</v>
      </c>
      <c r="B7" s="106" t="str">
        <f>IFERROR(VLOOKUP(D7,DB!A:K,11,0),"")</f>
        <v>R4</v>
      </c>
      <c r="C7" s="89">
        <v>1</v>
      </c>
      <c r="D7" s="87" t="s">
        <v>36844</v>
      </c>
      <c r="E7" s="90" t="s">
        <v>39106</v>
      </c>
      <c r="F7" s="91">
        <v>46002.590150462966</v>
      </c>
      <c r="G7" s="92">
        <f t="shared" ca="1" si="1"/>
        <v>0.18729513888683869</v>
      </c>
      <c r="H7" s="91">
        <v>46002.584490740737</v>
      </c>
      <c r="I7" s="106" t="str">
        <f>IFERROR(VLOOKUP(D7,DB!A:F,6,0),"")</f>
        <v>SCECO</v>
      </c>
      <c r="J7" s="106" t="str">
        <f>IFERROR(VLOOKUP(D7,DB!A:G,7,0),"")</f>
        <v>In progress</v>
      </c>
      <c r="K7" s="93" t="s">
        <v>39133</v>
      </c>
      <c r="L7" s="87" t="str">
        <f>IFERROR(VLOOKUP(D7,DB!A:I,9,0),"")</f>
        <v>Latis</v>
      </c>
    </row>
    <row r="8" spans="1:16" ht="15" customHeight="1">
      <c r="A8" s="106"/>
      <c r="B8" s="106" t="str">
        <f>IFERROR(VLOOKUP(D8,DB!A:K,11,0),"")</f>
        <v/>
      </c>
      <c r="C8" s="89"/>
      <c r="D8" s="87"/>
      <c r="E8" s="90"/>
      <c r="F8" s="91"/>
      <c r="G8" s="92">
        <f t="shared" ca="1" si="1"/>
        <v>46002.777445601852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46002.777445601852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46002.777445601852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46002.777445601852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46002.777445601852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46002.777445601852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46002.777445601852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46002.777445601852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46002.777445601852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46002.777445601852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46002.777445601852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46002.777445601852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46002.777445601852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46002.777445601852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46002.777445601852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46002.777445601852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46002.777445601852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46002.777445601852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46002.777445601852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46002.777445601852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46002.777445601852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46002.777445601852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46002.777445601852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46002.777445601852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46002.777445601852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46002.777445601852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46002.777445601852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46002.777445601852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46002.777445601852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46002.777445601852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46002.777445601852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46002.777445601852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46002.777445601852</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46002.777445601852</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46002.777445601852</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46002.777445601852</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46002.777445601852</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46002.777445601852</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46002.777445601852</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46002.777445601852</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46002.777445601852</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46002.777445601852</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46002.777445601852</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46002.777445601852</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46002.777445601852</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46002.777445601852</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46002.777445601852</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46002.777445601852</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46002.777445601852</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46002.777445601852</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46002.777445601852</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46002.777445601852</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46002.777445601852</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46002.777445601852</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46002.777445601852</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46002.777445601852</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46002.777445601852</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topLeftCell="A14" workbookViewId="0">
      <selection activeCell="K15" sqref="K15"/>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39134</v>
      </c>
    </row>
    <row r="2" spans="1:13" s="39" customFormat="1">
      <c r="A2" s="37" t="s">
        <v>39135</v>
      </c>
      <c r="B2" s="37" t="str">
        <f>IFERROR(VLOOKUP(D2,[1]DB!A:K,11,0),"")</f>
        <v>R5</v>
      </c>
      <c r="C2" s="37">
        <v>3</v>
      </c>
      <c r="D2" s="99" t="s">
        <v>36085</v>
      </c>
      <c r="E2" s="37" t="s">
        <v>39106</v>
      </c>
      <c r="F2" s="38">
        <v>45891.832060185188</v>
      </c>
      <c r="G2" s="101">
        <f ca="1">IFERROR(NOW()-F2,"")</f>
        <v>110.94538541666407</v>
      </c>
      <c r="H2" s="38">
        <v>45891.790393518517</v>
      </c>
      <c r="I2" s="37" t="str">
        <f>IFERROR(VLOOKUP(D2,[1]DB!A:F,6,0),"")</f>
        <v>Generator-SG</v>
      </c>
      <c r="J2" s="37" t="str">
        <f>IFERROR(VLOOKUP(D2,[1]DB!A:G,7,0),"")</f>
        <v>Vandalized</v>
      </c>
      <c r="K2" s="37" t="s">
        <v>39136</v>
      </c>
      <c r="L2" s="37" t="str">
        <f>IFERROR(VLOOKUP(D2,[1]DB!A:I,9,0),"")</f>
        <v>Latis</v>
      </c>
      <c r="M2" s="154"/>
    </row>
    <row r="3" spans="1:13" s="39" customFormat="1" ht="30.75">
      <c r="A3" s="37" t="s">
        <v>39137</v>
      </c>
      <c r="B3" s="37" t="str">
        <f>IFERROR(VLOOKUP(D3,[1]DB!A:K,11,0),"")</f>
        <v>R5</v>
      </c>
      <c r="C3" s="37">
        <v>1</v>
      </c>
      <c r="D3" s="37" t="s">
        <v>33407</v>
      </c>
      <c r="E3" s="37" t="s">
        <v>39111</v>
      </c>
      <c r="F3" s="38">
        <v>45926.188877314817</v>
      </c>
      <c r="G3" s="101">
        <f t="shared" ref="G3" ca="1" si="0">IFERROR(NOW()-F3,"")</f>
        <v>76.588568287035741</v>
      </c>
      <c r="H3" s="38">
        <v>45926.158159722225</v>
      </c>
      <c r="I3" s="37" t="str">
        <f>IFERROR(VLOOKUP(D3,[1]DB!A:F,6,0),"")</f>
        <v>SCECO</v>
      </c>
      <c r="J3" s="37" t="str">
        <f>IFERROR(VLOOKUP(D3,[1]DB!A:G,7,0),"")</f>
        <v>Good</v>
      </c>
      <c r="K3" s="37" t="s">
        <v>39138</v>
      </c>
      <c r="L3" s="37" t="str">
        <f>IFERROR(VLOOKUP(D3,[1]DB!A:I,9,0),"")</f>
        <v>Latis</v>
      </c>
      <c r="M3" s="37"/>
    </row>
    <row r="4" spans="1:13" s="39" customFormat="1" ht="45.75" customHeight="1">
      <c r="A4" s="102" t="s">
        <v>39139</v>
      </c>
      <c r="B4" s="102" t="str">
        <f>IFERROR(VLOOKUP(D4,[1]DB!A:K,11,0),"")</f>
        <v>R5</v>
      </c>
      <c r="C4" s="102">
        <v>1</v>
      </c>
      <c r="D4" s="102" t="s">
        <v>34832</v>
      </c>
      <c r="E4" s="102" t="s">
        <v>39111</v>
      </c>
      <c r="F4" s="103">
        <v>45948.661111111112</v>
      </c>
      <c r="G4" s="104">
        <f t="shared" ref="G4" ca="1" si="1">IFERROR(NOW()-F4,"")</f>
        <v>54.116334490739973</v>
      </c>
      <c r="H4" s="103">
        <v>45948.661111111112</v>
      </c>
      <c r="I4" s="102" t="str">
        <f>IFERROR(VLOOKUP(D4,[1]DB!A:F,6,0),"")</f>
        <v>SCECO</v>
      </c>
      <c r="J4" s="102" t="str">
        <f>IFERROR(VLOOKUP(D4,[1]DB!A:G,7,0),"")</f>
        <v>Dead</v>
      </c>
      <c r="K4" s="102" t="s">
        <v>39140</v>
      </c>
      <c r="L4" s="102" t="str">
        <f>IFERROR(VLOOKUP(D4,[1]DB!A:I,9,0),"")</f>
        <v>Latis</v>
      </c>
      <c r="M4" s="37"/>
    </row>
    <row r="5" spans="1:13" s="39" customFormat="1" ht="30.75">
      <c r="A5" s="102" t="s">
        <v>39141</v>
      </c>
      <c r="B5" s="102" t="str">
        <f>IFERROR(VLOOKUP(D5,[1]DB!A:K,11,0),"")</f>
        <v>R5</v>
      </c>
      <c r="C5" s="102">
        <v>1</v>
      </c>
      <c r="D5" s="102" t="s">
        <v>36592</v>
      </c>
      <c r="E5" s="102" t="s">
        <v>39106</v>
      </c>
      <c r="F5" s="103">
        <v>45981.373298611114</v>
      </c>
      <c r="G5" s="104">
        <f ca="1">IFERROR(NOW()-F5,"")</f>
        <v>21.404146990738809</v>
      </c>
      <c r="H5" s="130">
        <v>45981.360798611109</v>
      </c>
      <c r="I5" s="102" t="str">
        <f>IFERROR(VLOOKUP(D5,[1]DB!A:F,6,0),"")</f>
        <v>SCECO</v>
      </c>
      <c r="J5" s="102" t="str">
        <f>IFERROR(VLOOKUP(D5,[1]DB!A:G,7,0),"")</f>
        <v>Dead</v>
      </c>
      <c r="K5" s="102" t="s">
        <v>39142</v>
      </c>
      <c r="L5" s="102" t="str">
        <f>IFERROR(VLOOKUP(D5,[1]DB!A:I,9,0),"")</f>
        <v>Latis</v>
      </c>
      <c r="M5" s="37"/>
    </row>
    <row r="6" spans="1:13">
      <c r="A6" s="37" t="s">
        <v>39143</v>
      </c>
      <c r="B6" s="37" t="str">
        <f>IFERROR(VLOOKUP(D6,[1]DB!A:K,11,0),"")</f>
        <v>R5</v>
      </c>
      <c r="C6" s="37">
        <v>1</v>
      </c>
      <c r="D6" s="37" t="s">
        <v>37850</v>
      </c>
      <c r="E6" s="37" t="s">
        <v>39106</v>
      </c>
      <c r="F6" s="38">
        <v>45997.107488425929</v>
      </c>
      <c r="G6" s="129">
        <f t="shared" ref="G6" ca="1" si="2">IFERROR(NOW()-F6,"")</f>
        <v>5.6699571759236278</v>
      </c>
      <c r="H6" s="38">
        <v>45997.093599537038</v>
      </c>
      <c r="I6" s="37" t="str">
        <f>IFERROR(VLOOKUP(D6,[1]DB!A:F,6,0),"")</f>
        <v>SCECO</v>
      </c>
      <c r="J6" s="37" t="str">
        <f>IFERROR(VLOOKUP(D6,[1]DB!A:G,7,0),"")</f>
        <v>In progress</v>
      </c>
      <c r="K6" s="37" t="s">
        <v>39144</v>
      </c>
      <c r="L6" s="37" t="str">
        <f>IFERROR(VLOOKUP(D6,[1]DB!A:I,9,0),"")</f>
        <v>Latis</v>
      </c>
      <c r="M6" s="37"/>
    </row>
    <row r="7" spans="1:13">
      <c r="A7" s="37" t="s">
        <v>39145</v>
      </c>
      <c r="B7" s="37" t="str">
        <f>IFERROR(VLOOKUP(D7,[1]DB!A:K,11,0),"")</f>
        <v>R5</v>
      </c>
      <c r="C7" s="37">
        <v>1</v>
      </c>
      <c r="D7" s="37" t="s">
        <v>33475</v>
      </c>
      <c r="E7" s="37" t="s">
        <v>39106</v>
      </c>
      <c r="F7" s="38">
        <v>46002.119513888887</v>
      </c>
      <c r="G7" s="129">
        <f ca="1">IFERROR(NOW()-F7,"")</f>
        <v>0.65793171296536457</v>
      </c>
      <c r="H7" s="38">
        <v>46002.086875000001</v>
      </c>
      <c r="I7" s="37" t="str">
        <f>IFERROR(VLOOKUP(D7,[1]DB!A:F,6,0),"")</f>
        <v>SCECO</v>
      </c>
      <c r="J7" s="37" t="str">
        <f>IFERROR(VLOOKUP(D7,[1]DB!A:G,7,0),"")</f>
        <v>Good</v>
      </c>
      <c r="K7" s="99" t="s">
        <v>39146</v>
      </c>
      <c r="L7" s="37" t="str">
        <f>IFERROR(VLOOKUP(D7,[1]DB!A:I,9,0),"")</f>
        <v>Latis</v>
      </c>
      <c r="M7" s="37"/>
    </row>
    <row r="8" spans="1:13">
      <c r="A8" s="151" t="s">
        <v>39147</v>
      </c>
      <c r="B8" s="151" t="str">
        <f>IFERROR(VLOOKUP(D8,[1]DB!A:K,11,0),"")</f>
        <v>R5</v>
      </c>
      <c r="C8" s="151">
        <v>1</v>
      </c>
      <c r="D8" s="37" t="s">
        <v>35712</v>
      </c>
      <c r="E8" s="151" t="s">
        <v>39106</v>
      </c>
      <c r="F8" s="152"/>
      <c r="G8" s="153">
        <f t="shared" ref="G8:G69" ca="1" si="3">IFERROR(NOW()-F8,"")</f>
        <v>46002.777445601852</v>
      </c>
      <c r="H8" s="152">
        <v>46002.729062500002</v>
      </c>
      <c r="I8" s="151" t="str">
        <f>IFERROR(VLOOKUP(D8,[1]DB!A:F,6,0),"")</f>
        <v>SCECO</v>
      </c>
      <c r="J8" s="151" t="str">
        <f>IFERROR(VLOOKUP(D8,[1]DB!A:G,7,0),"")</f>
        <v>Dead</v>
      </c>
      <c r="K8" s="151" t="s">
        <v>39148</v>
      </c>
      <c r="L8" s="151" t="str">
        <f>IFERROR(VLOOKUP(D8,[1]DB!A:I,9,0),"")</f>
        <v>Latis</v>
      </c>
      <c r="M8" s="151"/>
    </row>
    <row r="9" spans="1:13">
      <c r="A9" s="151" t="s">
        <v>39149</v>
      </c>
      <c r="B9" s="151" t="str">
        <f>IFERROR(VLOOKUP(D9,[1]DB!A:K,11,0),"")</f>
        <v>R5</v>
      </c>
      <c r="C9" s="151">
        <v>1</v>
      </c>
      <c r="D9" s="37" t="s">
        <v>35993</v>
      </c>
      <c r="E9" s="151" t="s">
        <v>39106</v>
      </c>
      <c r="F9" s="152">
        <v>46002.743275462963</v>
      </c>
      <c r="G9" s="153">
        <f t="shared" ref="G9" ca="1" si="4">IFERROR(NOW()-F9,"")</f>
        <v>3.4170138889749069E-2</v>
      </c>
      <c r="H9" s="152">
        <v>46002.737743055557</v>
      </c>
      <c r="I9" s="151" t="str">
        <f>IFERROR(VLOOKUP(D9,[1]DB!A:F,6,0),"")</f>
        <v>Generator-SG</v>
      </c>
      <c r="J9" s="151" t="str">
        <f>IFERROR(VLOOKUP(D9,[1]DB!A:G,7,0),"")</f>
        <v>Vandalized</v>
      </c>
      <c r="K9" s="151" t="s">
        <v>39150</v>
      </c>
      <c r="L9" s="151" t="str">
        <f>IFERROR(VLOOKUP(D9,[1]DB!A:I,9,0),"")</f>
        <v>Latis</v>
      </c>
      <c r="M9" s="151"/>
    </row>
    <row r="10" spans="1:13">
      <c r="A10" s="151" t="s">
        <v>39151</v>
      </c>
      <c r="B10" s="151" t="str">
        <f>IFERROR(VLOOKUP(D10,[1]DB!A:K,11,0),"")</f>
        <v>R5</v>
      </c>
      <c r="C10" s="151">
        <v>4</v>
      </c>
      <c r="D10" s="151" t="s">
        <v>38218</v>
      </c>
      <c r="E10" s="151" t="s">
        <v>39106</v>
      </c>
      <c r="F10" s="152">
        <v>46002.761331018519</v>
      </c>
      <c r="G10" s="153">
        <f t="shared" ca="1" si="3"/>
        <v>1.6114583333546761E-2</v>
      </c>
      <c r="H10" s="152">
        <v>46002.754328703704</v>
      </c>
      <c r="I10" s="151" t="str">
        <f>IFERROR(VLOOKUP(D10,[1]DB!A:F,6,0),"")</f>
        <v>SCECO</v>
      </c>
      <c r="J10" s="151" t="str">
        <f>IFERROR(VLOOKUP(D10,[1]DB!A:G,7,0),"")</f>
        <v>Haj Removal</v>
      </c>
      <c r="K10" s="151" t="s">
        <v>39152</v>
      </c>
      <c r="L10" s="151" t="str">
        <f>IFERROR(VLOOKUP(D10,[1]DB!A:I,9,0),"")</f>
        <v>Latis</v>
      </c>
      <c r="M10" s="151"/>
    </row>
    <row r="11" spans="1:13">
      <c r="A11" s="151"/>
      <c r="B11" s="151" t="str">
        <f>IFERROR(VLOOKUP(D11,[1]DB!A:K,11,0),"")</f>
        <v/>
      </c>
      <c r="C11" s="151"/>
      <c r="D11" s="151"/>
      <c r="E11" s="151"/>
      <c r="F11" s="152"/>
      <c r="G11" s="153">
        <f t="shared" ca="1" si="3"/>
        <v>46002.777445601852</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46002.777445601852</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46002.777445601852</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46002.777445601852</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46002.777445601852</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46002.777445601852</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46002.777445601852</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46002.777445601852</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46002.777445601852</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46002.777445601852</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46002.777445601852</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46002.777445601852</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46002.777445601852</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46002.777445601852</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46002.777445601852</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46002.777445601852</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46002.777445601852</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46002.777445601852</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46002.777445601852</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46002.777445601852</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46002.777445601852</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46002.777445601852</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46002.777445601852</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46002.777445601852</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46002.777445601852</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46002.777445601852</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46002.777445601852</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46002.777445601852</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46002.777445601852</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46002.777445601852</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46002.777445601852</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46002.777445601852</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46002.777445601852</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46002.777445601852</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46002.777445601852</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46002.777445601852</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46002.777445601852</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46002.777445601852</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46002.777445601852</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46002.777445601852</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46002.777445601852</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46002.777445601852</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46002.777445601852</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46002.777445601852</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46002.777445601852</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46002.777445601852</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46002.777445601852</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46002.777445601852</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46002.777445601852</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46002.777445601852</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46002.777445601852</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46002.777445601852</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46002.777445601852</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46002.777445601852</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46002.777445601852</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46002.777445601852</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46002.777445601852</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46002.777445601852</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46002.777445601852</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ref="G70:G76" ca="1" si="5">IFERROR(NOW()-F70,"")</f>
        <v>46002.777445601852</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ca="1" si="5"/>
        <v>46002.777445601852</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5"/>
        <v>46002.777445601852</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5"/>
        <v>46002.777445601852</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5"/>
        <v>46002.777445601852</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5"/>
        <v>46002.777445601852</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5"/>
        <v>46002.777445601852</v>
      </c>
      <c r="H76" s="152"/>
      <c r="I76" s="151" t="str">
        <f>IFERROR(VLOOKUP(D76,[1]DB!A:F,6,0),"")</f>
        <v/>
      </c>
      <c r="J76" s="151" t="str">
        <f>IFERROR(VLOOKUP(D76,[1]DB!A:G,7,0),"")</f>
        <v/>
      </c>
      <c r="K76" s="151"/>
      <c r="L76" s="151" t="str">
        <f>IFERROR(VLOOKUP(D76,[1]DB!A:I,9,0),"")</f>
        <v/>
      </c>
      <c r="M76" s="151"/>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39153</v>
      </c>
      <c r="B2" s="114" t="str">
        <f>IFERROR(VLOOKUP(D2,DB!A:K,11,0),"")</f>
        <v>R6</v>
      </c>
      <c r="C2" s="115">
        <v>1</v>
      </c>
      <c r="D2" s="114" t="s">
        <v>32740</v>
      </c>
      <c r="E2" s="136" t="s">
        <v>39106</v>
      </c>
      <c r="F2" s="116">
        <v>46002.751203703701</v>
      </c>
      <c r="G2" s="72">
        <f t="shared" ref="G2:G51" ca="1" si="0">IFERROR(NOW()-F2,"-")</f>
        <v>2.6241898151056375E-2</v>
      </c>
      <c r="H2" s="116">
        <v>46002.745370370372</v>
      </c>
      <c r="I2" s="114" t="str">
        <f>IFERROR(VLOOKUP(D2,DB!A:F,6,0),"")</f>
        <v>SCECO</v>
      </c>
      <c r="J2" s="114" t="str">
        <f>IFERROR(VLOOKUP(D2,DB!A:G,7,0),"")</f>
        <v>Vandalized+No BB Design</v>
      </c>
      <c r="K2" s="117" t="s">
        <v>39154</v>
      </c>
      <c r="L2" s="131" t="str">
        <f>IFERROR(VLOOKUP(D2,DB!A:I,9,0),"")</f>
        <v>Latis</v>
      </c>
    </row>
    <row r="3" spans="1:16382" ht="31.5" customHeight="1">
      <c r="A3" s="113"/>
      <c r="B3" s="114" t="str">
        <f>IFERROR(VLOOKUP(D3,DB!A:K,11,0),"")</f>
        <v/>
      </c>
      <c r="C3" s="115"/>
      <c r="D3" s="114"/>
      <c r="E3" s="136"/>
      <c r="F3" s="116"/>
      <c r="G3" s="72">
        <f t="shared" ca="1" si="0"/>
        <v>46002.777445601852</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46002.777445601852</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46002.777445601852</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46002.777445601852</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46002.777445601852</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46002.777445601852</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46002.777445601852</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46002.777445601852</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46002.777445601852</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46002.777445601852</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46002.777445601852</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46002.777445601852</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46002.777445601852</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46002.777445601852</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46002.777445601852</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46002.777445601852</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46002.777445601852</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46002.777445601852</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46002.777445601852</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46002.777445601852</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46002.777445601852</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46002.777445601852</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46002.777445601852</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46002.777445601852</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46002.777445601852</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46002.777445601852</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46002.777445601852</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46002.777445601852</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46002.777445601852</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46002.777445601852</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46002.777445601852</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46002.777445601852</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46002.777445601852</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46002.777445601852</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46002.777445601852</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46002.777445601852</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46002.777445601852</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46002.777445601852</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46002.777445601852</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46002.777445601852</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46002.777445601852</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46002.777445601852</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46002.777445601852</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46002.777445601852</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46002.777445601852</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46002.777445601852</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46002.777445601852</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46002.777445601852</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46002.777445601852</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46002.777445601852</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46002.777445601852</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46002.777445601852</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46002.777445601852</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46002.777445601852</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46002.777445601852</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46002.777445601852</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46002.777445601852</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46002.777445601852</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46002.777445601852</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46002.777445601852</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46002.777445601852</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46002.777445601852</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46002.777445601852</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46002.777445601852</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46002.777445601852</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46002.777445601852</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46002.777445601852</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46002.777445601852</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46002.777445601852</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46002.777445601852</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46002.777445601852</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46002.777445601852</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46002.777445601852</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46002.777445601852</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46002.777445601852</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46002.777445601852</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46002.777445601852</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46002.777445601852</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46002.777445601852</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46002.777445601852</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46002.777445601852</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46002.777445601852</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46002.777445601852</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46002.777445601852</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46002.777445601852</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46002.777445601852</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46002.777445601852</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46002.777445601852</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46002.777445601852</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46002.777445601852</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46002.777445601852</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46002.777445601852</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46002.777445601852</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46002.777445601852</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46002.777445601852</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46002.777445601852</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46002.777445601852</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46002.777445601852</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46002.777445601852</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46002.777445601852</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46002.777445601852</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46002.777445601852</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46002.777445601852</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46002.777445601852</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46002.777445601852</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46002.777445601852</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46002.777445601852</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46002.777445601852</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46002.777445601852</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46002.777445601852</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46002.777445601852</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46002.777445601852</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46002.777445601852</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46002.777445601852</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46002.777445601852</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46002.777445601852</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46002.777445601852</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46002.777445601852</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46002.777445601852</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46002.777445601852</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46002.777445601852</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46002.777445601852</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46002.777445601852</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46002.777445601852</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46002.777445601852</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46002.777445601852</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46002.777445601852</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46002.777445601852</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46002.777445601852</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46002.777445601852</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46002.777445601852</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46002.777445601852</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46002.777445601852</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46002.777445601852</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46002.777445601852</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46002.777445601852</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46002.777445601852</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46002.777445601852</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46002.777445601852</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46002.777445601852</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46002.777445601852</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46002.777445601852</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46002.777445601852</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46002.777445601852</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46002.777445601852</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46002.777445601852</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46002.777445601852</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46002.777445601852</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46002.777445601852</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46002.777445601852</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46002.777445601852</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46002.777445601852</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46002.777445601852</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46002.777445601852</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46002.777445601852</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46002.777445601852</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46002.777445601852</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46002.777445601852</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46002.777445601852</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46002.777445601852</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46002.777445601852</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46002.777445601852</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46002.777445601852</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46002.777445601852</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46002.777445601852</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46002.777445601852</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46002.777445601852</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46002.777445601852</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46002.777445601852</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46002.777445601852</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46002.777445601852</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46002.777445601852</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46002.777445601852</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46002.777445601852</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46002.777445601852</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46002.777445601852</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46002.777445601852</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46002.777445601852</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46002.777445601852</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46002.777445601852</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46002.777445601852</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46002.777445601852</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46002.777445601852</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46002.777445601852</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46002.777445601852</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46002.777445601852</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46002.777445601852</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46002.777445601852</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46002.777445601852</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46002.777445601852</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46002.777445601852</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46002.777445601852</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46002.777445601852</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46002.777445601852</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46002.777445601852</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46002.777445601852</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46002.777445601852</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46002.777445601852</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46002.777445601852</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46002.777445601852</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46002.777445601852</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46002.777445601852</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46002.777445601852</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46002.777445601852</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46002.777445601852</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46002.777445601852</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46002.777445601852</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46002.777445601852</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46002.777445601852</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46002.777445601852</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46002.777445601852</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46002.777445601852</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46002.777445601852</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46002.777445601852</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46002.777445601852</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46002.777445601852</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46002.777445601852</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46002.777445601852</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46002.777445601852</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46002.777445601852</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46002.777445601852</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46002.777445601852</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46002.777445601852</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46002.777445601852</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46002.777445601852</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46002.777445601852</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46002.777445601852</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46002.777445601852</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46002.777445601852</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46002.777445601852</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46002.777445601852</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46002.777445601852</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46002.777445601852</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46002.777445601852</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46002.777445601852</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46002.777445601852</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46002.777445601852</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46002.777445601852</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46002.777445601852</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46002.777445601852</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46002.777445601852</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46002.777445601852</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46002.777445601852</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46002.777445601852</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46002.777445601852</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46002.777445601852</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46002.777445601852</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46002.777445601852</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46002.777445601852</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46002.777445601852</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46002.777445601852</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46002.777445601852</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46002.777445601852</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46002.777445601852</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46002.777445601852</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46002.777445601852</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46002.777445601852</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46002.777445601852</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46002.777445601852</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46002.777445601852</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46002.777445601852</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46002.777445601852</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46002.777445601852</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46002.777445601852</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46002.777445601852</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46002.777445601852</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46002.777445601852</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46002.777445601852</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46002.777445601852</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46002.777445601852</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46002.777445601852</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46002.777445601852</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46002.777445601852</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46002.777445601852</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46002.777445601852</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46002.777445601852</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46002.777445601852</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46002.777445601852</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46002.777445601852</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46002.777445601852</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46002.777445601852</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46002.777445601852</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46002.777445601852</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46002.777445601852</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46002.777445601852</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46002.777445601852</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46002.777445601852</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46002.777445601852</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46002.777445601852</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46002.777445601852</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46002.777445601852</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46002.777445601852</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46002.777445601852</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46002.777445601852</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46002.777445601852</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46002.777445601852</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46002.777445601852</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46002.777445601852</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46002.777445601852</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46002.777445601852</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46002.777445601852</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46002.777445601852</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46002.777445601852</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46002.777445601852</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46002.777445601852</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46002.777445601852</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46002.777445601852</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46002.777445601852</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46002.777445601852</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46002.777445601852</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46002.777445601852</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46002.777445601852</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46002.777445601852</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46002.777445601852</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46002.777445601852</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46002.777445601852</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46002.777445601852</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46002.777445601852</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46002.777445601852</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46002.777445601852</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46002.777445601852</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46002.777445601852</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46002.777445601852</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46002.777445601852</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46002.777445601852</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46002.777445601852</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46002.777445601852</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46002.777445601852</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46002.777445601852</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46002.777445601852</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46002.777445601852</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46002.777445601852</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46002.777445601852</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46002.777445601852</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46002.777445601852</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46002.777445601852</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46002.777445601852</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46002.777445601852</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46002.777445601852</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46002.777445601852</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46002.777445601852</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46002.777445601852</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46002.777445601852</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46002.777445601852</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46002.777445601852</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46002.777445601852</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46002.777445601852</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46002.777445601852</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46002.777445601852</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46002.777445601852</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46002.777445601852</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2025-12-11T15:40:46Z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