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27" documentId="120_S{2AC9BD13-BADA-5192-A53E-5A8FF88502F6}" xr6:coauthVersionLast="47" xr6:coauthVersionMax="47" xr10:uidLastSave="{ABB0657A-A7EA-4072-B5C0-6B2DD048694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<sst xmlns="http://schemas.openxmlformats.org/spreadsheetml/2006/main" count="180277" uniqueCount="39121">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</sst>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308.09673136573838</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45971.045156944441</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45971.045156944441</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45971.045156944441</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45971.045156944441</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45971.045156944441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45971.045156944441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45971.045156944441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45971.045156944441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45971.045156944441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45971.045156944441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45971.045156944441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45971.045156944441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45971.045156944441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45971.045156944441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45971.045156944441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45971.045156944441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45971.045156944441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45971.045156944441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45971.045156944441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45971.045156944441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45971.045156944441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45971.045156944441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45971.045156944441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45971.045156944441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45971.045156944441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45971.045156944441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45971.045156944441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45971.045156944441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45971.045156944441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45971.045156944441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45971.045156944441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45971.045156944441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45971.045156944441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45971.045156944441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45971.045156944441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45971.045156944441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45971.045156944441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45971.045156944441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45971.045156944441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45971.045156944441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45971.045156944441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45971.045156944441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45971.045156944441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45971.045156944441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45971.045156944441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45971.045156944441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45971.045156944441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45971.045156944441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45971.045156944441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45971.045156944441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45971.045156944441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45971.045156944441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45971.045156944441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45971.045156944441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45971.045156944441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45971.045156944441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45971.045156944441</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45971.045156944441</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146.04531932870304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45971.045156944441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45971.045156944441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45971.045156944441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45971.045156944441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45971.045156944441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45971.045156944441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45971.045156944441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45971.045156944441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45971.045156944441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45971.045156944441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45971.045156944441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45971.045156944441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45971.045156944441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45971.045156944441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45971.045156944441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45971.045156944441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45971.045156944441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45971.045156944441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45971.045156944441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45971.045156944441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45971.045156944441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45971.045156944441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45971.045156944441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45971.045156944441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45971.045156944441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45971.045156944441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45971.045156944441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45971.045156944441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45971.045156944441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45971.045156944441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45971.045156944441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45971.045156944441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45971.045156944441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45971.045156944441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45971.045156944441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45971.045156944441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45971.045156944441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45971.045156944441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45971.045156944441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45971.045156944441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45971.045156944441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45971.045156944441</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45971.045156944441</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45971.045156944441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45971.045156944441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45971.045157291665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45971.045157291665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45971.045157291665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45971.045157291665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45971.045157291665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45971.045157291665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45971.045157291665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45971.045157291665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45971.045157291665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45971.045157291665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45971.045157291665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45971.045157291665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45971.045157291665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45971.045157291665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45971.045157291665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45971.045157291665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45971.045157291665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45971.045157291665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45971.045157291665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45971.045157291665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45971.045157291665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45971.045157291665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45971.045157291665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45971.045157291665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45971.045157291665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45971.045157291665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45971.045157291665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45971.045157291665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45971.045157291665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45971.045157291665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45971.045157291665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45971.045157291665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45971.045157291665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45971.045157291665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45971.045157291665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45971.045157291665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45971.045157291665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45971.045157291665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45971.045157291665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45971.045157291665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45971.045157291665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45971.045157291665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45971.045157291665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45971.045157291665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45971.045157291665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45971.045157291665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45971.045157291665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45971.045157291665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45971.045157291665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45971.045157291665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45971.045157291665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45971.045157291665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45971.045157291665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45971.045157291665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45971.045157291665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45971.045157291665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45971.045157291665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45971.045157291665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45971.045157291665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45971.045157291665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45971.045157291665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45971.045157291665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45971.045157291665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45971.045157291665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45971.045157291665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45971.045157291665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45971.045157291665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45971.045157291665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45971.045157291665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45971.045157291665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45971.045157291665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45971.045157291665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45971.045157291665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45971.045157291665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45971.045157291665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45971.045157291665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45971.045157291665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45971.045157291665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45971.045157291665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45971.045157291665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45971.045157291665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45971.045157291665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45971.045157291665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45971.045157291665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45971.045157291665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45971.045157291665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45971.045157291665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45971.045157291665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45971.045157291665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45971.045157291665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45971.045157291665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45971.045157291665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45971.045157291665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45971.045157291665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45971.045157291665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45971.045157291665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45971.045157291665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45971.045157291665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45971.045157291665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45971.045157291665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45971.045157291665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45971.045157291665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45971.045157291665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45971.045157291665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45971.045157291665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45971.045157291665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45971.045157291665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45971.045157291665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45971.045157291665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45971.045157291665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45971.045157291665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45971.045157291665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45971.045157291665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45971.045157291665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45971.045157291665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45971.045157291665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45971.045157291665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45971.045157291665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45971.045157291665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45971.045157291665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45971.045157291665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45971.045157291665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45971.045157291665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45971.045157291665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45971.045157291665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45971.045157291665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45971.045157291665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45971.045157291665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45971.045157291665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45971.045157291665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45971.045157291665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45971.045157291665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45971.045157291665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45971.045157291665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45971.045157291665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45971.045157291665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45971.045157291665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45971.045157291665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45971.045157291665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45971.045157291665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45971.045157291665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45971.045157291665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45971.045157291665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45971.045157291665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45971.045157291665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45971.045157291665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45971.045157291665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45971.045157291665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45971.045157291665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45971.045157291665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45971.045157291665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45971.045157291665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45971.045157291665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45971.045157291665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45971.045157291665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45971.045157291665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45971.045157291665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45971.045157291665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45971.045157291665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45971.045157291665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45971.045157291665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45971.045157291665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45971.045157291665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45971.045157291665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45971.045157291665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45971.045157291665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45971.045157291665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45971.045157291665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45971.045157291665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45971.045157291665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45971.045157291665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45971.045157291665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45971.045157291665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45971.045157291665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45971.045157291665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45971.045157291665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45971.045157291665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45971.045157291665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45971.045157291665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45971.045157291665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45971.045157291665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45971.045157291665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45971.045157291665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45971.045157291665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45971.045157291665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45971.045157291665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45971.045157291665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45971.045157291665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45971.045157291665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45971.045157291665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45971.045157291665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45971.045157291665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45971.045157291665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45971.045157291665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45971.045157291665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45971.045157291665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45971.045157291665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45971.045157291665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45971.045157291665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45971.045157291665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45971.045157291665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45971.045157291665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45971.045157291665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45971.045157291665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45971.045157291665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45971.045157291665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45971.045157291665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45971.045157291665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45971.045157291665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45971.045157291665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45971.045157291665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45971.045157291665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45971.045157291665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45971.045157291665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45971.045157291665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45971.045157291665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45971.045157291665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45971.045157291665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45971.045157291665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45971.045157291665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45971.045157291665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45971.045157291665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45971.045157291665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45971.045157291665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45971.045157291665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45971.045157291665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45971.045157291665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45971.045157291665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45971.045157291665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45971.045157291665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45971.045157291665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45971.045157291665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45971.045157291665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45971.045157291665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45971.045157291665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45971.045157291665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45971.045157291665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45971.045157291665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45971.045157291665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45971.045157291665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45971.045157291665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45971.045157291665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45971.045157291665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45971.045157291665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45971.045157291665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45971.045157291665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45971.045157291665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45971.045157291665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45971.045157291665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45971.045157291665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45971.045157291665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45971.045157291665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45971.045157291665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45971.045157291665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45971.045157291665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45971.045157291665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45971.045157291665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45971.045157291665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45971.045157291665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45971.045157291665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45971.045157291665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45971.045157291665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45971.045157291665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45971.045157291665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45971.045157291665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45971.045157291665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45971.045157291665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45971.045157291665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45971.045157291665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45971.045157291665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45971.045157291665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45971.045157291665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45971.045157291665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45971.045157291665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45971.045157291665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45971.045157291665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45971.045157291665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45971.045157291665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45971.045157291665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45971.045157291665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45971.045157291665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45971.045157291665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45971.045157291665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45971.045157291665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45971.045157291665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45971.045157291665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45971.045157291665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45971.045157291665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45971.045157291665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45971.045157291665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45971.045157291665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45971.045157291665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45971.045157291665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45971.045157291665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45971.045157291665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45971.045157291665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45971.045157291665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45971.045157291665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45971.045157291665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45971.045157291665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45971.045157291665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45971.045157291665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45971.045157291665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45971.045157291665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45971.045157291665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45971.045157291665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45971.045157291665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45971.045157291665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45971.045157291665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45971.045157291665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45971.045157291665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45971.045157291665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45971.045157291665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45971.045157291665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45971.045157291665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45971.045157291665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45971.045157291665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45971.045157291665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45971.045157291665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45971.045157291665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45971.045157291665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45971.045157291665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45971.045157291665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45971.045157291665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45971.045157291665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45971.045157291665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45971.045157291665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45971.045157291665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45971.045157291665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45971.045157291665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45971.045157291665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45971.045157291665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45971.045157291665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45971.045157291665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45971.045157291665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45971.045157291665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45971.045157291665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45971.045157291665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45971.045157291665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45971.045157291665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45971.045157291665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45971.045157291665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45971.045157291665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45971.045157291665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45971.045157291665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45971.045157291665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45971.045157291665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45971.045157291665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45971.045157291665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45971.045157291665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45971.045157291665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45971.045157291665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45971.045157291665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45971.045157291665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45971.045157291665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45971.045157291665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45971.045157291665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45971.045157291665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45971.045157291665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45971.045157291665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45971.045157291665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45971.045157291665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45971.045157291665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45971.045157291665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45971.045157291665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45971.045157291665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45971.045157291665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45971.045157291665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45971.045157291665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45971.045157291665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45971.045157291665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45971.045157291665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45971.045157291665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45971.045157291665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45971.045157291665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45971.045157291665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45971.045157291665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45971.045157291665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45971.045157291665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45971.045157291665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45971.045157291665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45971.045157291665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45971.045157291665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45971.045157291665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45971.045157291665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45971.045157291665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45971.045157291665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45971.045157291665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45971.045157291665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45971.045157291665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45971.045157291665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45971.045157291665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45971.045157291665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45971.045157291665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45971.045157291665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45971.045157291665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45971.045157291665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45971.045157291665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45971.045157291665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45971.045157291665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45971.045157291665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45971.045157291665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45971.045157291665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45971.045157291665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45971.045157291665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45971.045157291665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45971.045157291665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45971.045157291665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45971.045157291665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45971.045157291665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45971.045157291665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45971.045157291665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45971.045157291665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45971.045157291665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45971.045157291665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45971.045157291665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45971.045157291665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45971.045157291665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45971.045157291665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45971.045157291665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45971.045157291665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45971.045157291665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45971.045157291665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45971.045157291665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45971.045157291665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45971.045157291665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45971.045157291665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45971.045157291665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45971.045157291665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45971.045157291665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45971.045157291665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45971.045157291665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45971.045157291665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45971.045157291665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45971.045157291665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45971.045157291665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45971.045157291665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45971.045157291665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45971.045157291665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45971.045157291665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45971.045157291665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45971.045157291665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45971.045157291665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45971.045157291665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45971.045157291665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45971.045157291665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45971.045157291665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45971.045157291665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45971.045157291665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45971.045157291665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45971.045157291665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45971.045157291665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45971.045157291665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45971.045157291665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45971.045157291665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45971.045157291665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45971.045157291665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45971.045157291665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45971.045157291665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45971.045157291665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45971.045157291665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45971.045157291665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45971.045157291665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45971.045157291665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45971.045157291665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45971.045157291665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45971.045157291665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45971.045157291665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45971.045157291665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45971.045157291665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45971.045157291665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45971.045157291665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45971.045157291665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45971.045157291665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45971.045157291665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45971.045157291665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45971.045157291665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45971.045157291665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45971.045157291665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45971.045157291665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45971.045157291665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45971.045157291665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45971.045157291665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45971.045157291665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45971.045157291665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45971.045157291665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45971.045157291665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45971.045157291665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45971.045157291665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45971.045157291665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45971.045157291665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45971.045157291665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45971.045157291665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45971.045157291665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45971.045157291665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45971.045157291665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45971.045157291665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45971.045157291665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45971.045157291665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45971.045157291665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45971.045157291665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45971.045157291665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45971.045157291665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45971.045157291665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45971.045157291665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45971.045157291665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45971.045157291665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45971.045157291665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45971.045157291665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45971.045157291665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45971.045157291665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45971.045157291665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45971.045157291665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45971.045157291665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45971.045157291665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45971.045157291665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45971.045157291665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45971.045157291665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45971.045157291665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45971.045157291665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45971.045157291665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45971.045157291665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45971.045157291665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45971.045157291665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45971.045157291665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45971.045157291665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45971.045157291665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45971.045157291665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45971.045157291665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45971.045157291665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45971.045157291665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45971.045157291665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45971.045157291665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45971.045157291665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45971.045157291665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45971.045157291665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45971.045157291665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45971.045157291665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45971.045157291665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45971.045157291665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45971.045157291665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45971.045157291665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45971.045157291665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45971.045157291665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45971.045157291665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45971.045157291665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45971.045157291665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45971.045157291665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45971.045157291665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45971.045157291665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45971.045157291665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45971.045157291665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45971.045157291665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45971.045157291665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45971.045157291665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45971.045157291665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45971.045157291665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45971.045157291665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45971.045157291665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45971.045157291665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45971.045157291665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45971.045157291665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45971.045157291665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45971.045157291665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45971.045157291665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45971.045157291665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45971.045157291665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45971.045157291665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45971.045157291665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45971.045157291665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45971.045157291665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45971.045157291665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45971.045157291665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45971.045157291665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45971.045157291665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45971.045157291665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45971.045157291665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45971.045157291665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45971.045157291665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45971.045157291665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45971.045157291665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45971.045157291665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45971.045157291665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45971.045157291665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45971.045157291665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45971.045157291665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45971.045157291665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45971.045157291665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45971.045157291665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45971.045157291665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45971.045157291665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45971.045157291665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45971.045157291665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45971.045157291665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45971.045157291665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45971.045157291665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45971.045157291665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45971.045157291665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45971.045157291665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45971.045157291665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45971.045157291665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45971.045157291665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45971.045157291665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45971.045157291665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45971.045157291665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45971.045157291665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45971.045157291665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45971.045157291665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45971.045157291665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45971.045157291665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45971.045157291665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45971.045157291665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45971.045157291665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45971.045157291665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45971.045157291665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45971.045157291665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45971.045157291665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45971.045157291665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45971.045157291665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45971.045157291665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45971.045157291665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45971.045157291665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45971.045157291665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45971.045157291665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45971.045157291665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45971.045157291665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45971.045157291665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45971.045157291665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45971.045157291665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45971.045157291665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45971.045157291665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45971.045157291665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45971.045157291665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45971.045157291665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45971.045157291665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45971.045157291665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45971.045157291665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45971.045157291665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45971.045157291665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45971.045157291665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45971.045157291665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45971.045157291665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45971.045157291665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45971.045157291665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45971.045157291665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45971.045157291665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45971.045157291665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45971.045157291665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45971.045157291665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45971.045157291665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45971.045157291665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45971.045157291665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45971.045157291665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45971.045157291665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45971.045157291665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45971.045157291665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45971.045157291665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45971.045157291665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45971.045157291665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45971.045157291665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45971.045157291665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45971.045157291665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45971.045157291665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45971.045157291665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45971.045157291665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45971.045157291665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45971.045157291665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45971.045157291665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45971.045157291665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45971.045157291665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45971.045157291665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45971.045157291665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45971.045157291665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45971.045157291665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45971.045157291665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45971.045157291665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45971.045157291665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45971.045157291665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45971.045157291665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45971.045157291665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45971.045157291665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45971.045157291665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45971.045157291665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45971.045157291665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45971.045157291665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45971.045157291665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45971.045157291665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45971.045157291665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45971.045157291665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45971.045157291665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45971.045157291665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45971.045157291665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45971.045157291665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45971.045157291665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45971.045157291665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45971.045157291665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45971.045157291665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45971.045157291665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45971.045157291665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45971.045157291665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45971.045157291665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45971.045157291665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45971.045157291665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45971.045157291665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45971.045157291665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45971.045157291665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45971.045157291665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45971.045157291665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45971.045157291665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45971.045157291665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45971.045157291665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45971.045157291665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45971.045157291665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45971.045157291665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45971.045157291665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45971.045157291665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45971.045157291665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45971.045157291665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45971.045157291665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45971.045157291665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45971.045157291665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45971.045157291665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45971.045157291665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45971.045157291665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45971.045157291665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45971.045157291665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45971.045157291665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45971.045157291665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45971.045157291665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45971.045157291665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45971.045157291665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45971.045157291665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45971.045157291665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45971.045157291665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45971.045157291665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45971.045157291665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45971.045157291665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45971.045157291665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45971.045157291665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45971.045157291665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45971.045157291665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45971.045157291665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45971.045157291665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45971.045157291665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45971.045157291665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45971.045157291665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45971.045157291665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45971.045157291665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45971.045157291665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45971.045157291665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45971.045157291665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45971.045157291665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45971.045157291665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45971.045157291665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45971.045157291665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45971.045157291665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45971.045157291665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45971.045157291665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45971.045157291665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45971.045157291665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45971.045157291665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45971.045157291665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45971.045157291665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45971.045157291665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45971.045157291665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45971.045157291665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45971.045157291665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45971.045157291665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45971.045157291665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45971.045157291665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45971.045157291665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45971.045157291665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45971.045157291665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45971.045157291665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45971.045157291665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45971.045157291665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45971.045157291665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45971.045157291665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45971.045157291665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45971.045157291665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45971.045157291665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45971.045157291665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45971.045157291665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45971.045157291665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45971.045157291665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45971.045157291665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45971.045157291665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45971.045157291665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45971.045157291665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45971.045157291665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45971.045157291665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45971.045157291665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45971.045157291665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45971.045157291665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45971.045157291665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45971.045157291665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45971.045157291665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45971.045157291665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45971.045157291665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45971.045157291665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45971.045157291665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45971.045157291665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45971.045157291665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45971.045157291665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45971.045157291665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45971.045157291665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45971.045157291665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45971.045157291665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45971.045157291665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45971.045157291665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45971.045157291665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45971.045157291665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45971.045157291665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45971.045157291665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45971.045157291665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45971.045157291665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45971.045157291665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45971.045157291665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45971.045157291665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45971.045157291665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45971.045157291665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45971.045157291665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45971.045157291665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45971.045157291665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45971.045157291665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45971.045157291665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45971.045157291665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45971.045157291665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45971.045157291665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45971.045157291665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45971.045157291665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45971.045157291665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45971.045157291665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45971.045157291665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45971.045157291665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45971.045157291665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45971.045157291665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45971.045157291665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45971.045157291665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45971.045157291665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45971.045157291665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45971.045157291665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45971.045157291665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45971.045157291665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45971.045157291665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45971.045157291665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45971.045157291665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45971.045157291665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45971.045157291665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45971.045157291665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45971.045157291665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45971.045157291665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45971.045157291665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45971.045157291665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45971.045157291665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45971.045157291665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45971.045157291665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45971.045157291665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45971.045157291665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45971.045157291665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45971.045157291665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45971.045157291665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45971.045157291665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45971.045157291665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45971.045157291665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45971.045157291665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45971.045157291665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45971.045157291665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45971.045157291665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45971.045157291665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45971.045157291665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45971.045157291665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45971.045157291665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45971.045157291665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45971.045157291665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45971.045157291665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45971.045157291665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45971.045157291665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45971.045157291665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45971.045157291665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45971.045157291665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45971.045157291665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45971.045157291665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45971.045157291665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45971.045157291665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45971.045157291665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45971.045157291665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45971.045157291665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45971.045157291665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45971.045157291665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45971.045157291665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45971.045157291665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45971.045157291665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45971.045157291665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45971.045157291665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45971.045157291665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45971.045157291665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45971.045157291665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45971.045157291665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45971.045157291665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45971.045157291665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45971.045157291665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45971.045157291665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45971.045157291665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45971.045157291665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45971.045157291665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45971.045157291665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45971.045157291665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45971.045157291665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45971.045157291665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45971.045157291665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45971.045157291665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45971.045157291665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45971.045157291665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45971.045157291665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45971.045157291665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45971.045157291665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45971.045157291665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45971.045157291665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45971.045157291665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45971.045157291665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45971.045157291665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45971.045157291665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45971.045157291665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45971.045157291665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45971.045157291665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45971.045157291665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45971.045157291665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45971.045157291665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45971.045157291665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45971.045157291665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45971.045157291665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45971.045157291665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45971.045157291665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45971.045157291665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45971.045157291665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45971.045157291665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45971.045157291665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45971.045157291665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45971.045157291665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45971.045157291665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45971.045157291665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45971.045157291665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45971.045157291665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45971.045157291665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45971.045157291665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45971.045157291665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45971.045157291665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45971.045157291665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45971.045157291665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45971.045157291665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45971.045157291665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45971.045157291665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45971.045157291665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45971.045157291665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45971.045157291665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45971.045157291665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45971.045157291665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45971.045157291665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45971.045157291665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45971.045157291665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45971.045157291665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45971.045157291665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45971.045157291665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45971.045157291665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45971.045157291665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45971.045157291665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45971.045157291665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45971.045157291665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45971.045157291665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45971.045157291665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45971.045157291665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45971.045157291665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45971.045157291665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45971.045157291665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45971.045157291665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45971.045157291665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45971.045157291665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45971.045157291665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45971.045157291665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45971.045157291665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45971.045157291665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45971.045157291665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45971.045157291665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45971.045157291665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45971.045157291665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45971.045157291665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45971.045157291665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45971.045157291665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45971.045157291665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45971.045157291665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45971.045157291665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45971.045157291665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45971.045157291665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45971.045157291665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45971.045157291665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45971.045157291665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45971.045157291665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45971.045157291665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45971.045157291665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45971.045157291665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45971.045157291665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45971.045157291665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45971.045157291665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45971.045157291665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45971.045157291665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45971.045157291665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45971.045157291665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45971.045157291665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45971.045157291665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45971.045157291665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45971.045157291665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45971.045157291665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45971.045157291665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45971.045157291665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45971.045157291665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45971.045157291665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45971.045157291665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45971.045157291665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45971.045157291665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45971.045157291665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45971.045157291665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45971.045157291665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45971.045157291665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45971.045157291665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45971.045157291665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45971.045157291665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45971.045157291665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45971.045157291665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45971.045157291665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45971.045157291665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45971.045157291665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45971.045157291665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45971.045157291665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45971.045157291665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45971.045157291665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45971.045157291665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45971.045157291665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45971.045157291665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45971.045157291665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45971.045157291665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45971.045157291665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45971.045157291665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45971.045157291665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45971.045157291665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45971.045157291665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45971.045157291665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45971.045157291665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267.56443969906832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0.24585138888505753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45971.045156944441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45971.045156944441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45971.045156944441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45971.045156944441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45971.045156944441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45971.045156944441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45971.045156944441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45971.045156944441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45971.045156944441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45971.045156944441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45971.045156944441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45971.045156944441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45971.045156944441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45971.045156944441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45971.045156944441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45971.045156944441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45971.045156944441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45971.045156944441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45971.045156944441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45971.045156944441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45971.045156944441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45971.045156944441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45971.045156944441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45971.045156944441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45971.045156944441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45971.045156944441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45971.045156944441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45971.045156944441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45971.045156944441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45971.045156944441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45971.045156944441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45971.045156944441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45971.045156944441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45971.045156944441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45971.045156944441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45971.045156944441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45971.045156944441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45971.045156944441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45971.045156944441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45971.045156944441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45971.045156944441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45971.045156944441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45971.045156944441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45971.045156944441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45971.045156944441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45971.045156944441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45971.045156944441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45971.045156944441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45971.045156944441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45971.045156944441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45971.045156944441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45971.045156944441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45971.045156944441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45971.045156944441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45971.045156944441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45971.045156944441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45971.045156944441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45971.045156944441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45971.045156944441</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79.213096759252949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44.856279976847873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6" ca="1" si="1">IFERROR(NOW()-F4,"")</f>
        <v>22.384046180552104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32161</v>
      </c>
      <c r="E6" s="124" t="s">
        <v>39021</v>
      </c>
      <c r="F6" s="125">
        <v>45971.038877314815</v>
      </c>
      <c r="G6" s="126">
        <f t="shared" ca="1" si="1"/>
        <v>6.2796296260785311E-3</v>
      </c>
      <c r="H6" s="125">
        <v>45971.017291666663</v>
      </c>
      <c r="I6" s="124" t="str">
        <f>IFERROR(VLOOKUP(D6,DB!A:F,6,0),"")</f>
        <v>SCECO</v>
      </c>
      <c r="J6" s="124" t="str">
        <f>IFERROR(VLOOKUP(D6,DB!A:G,7,0),"")</f>
        <v>In progress</v>
      </c>
      <c r="K6" s="124" t="s">
        <v>39118</v>
      </c>
      <c r="L6" s="124" t="str">
        <f>IFERROR(VLOOKUP(D6,DB!A:I,9,0),"")</f>
        <v>Latis</v>
      </c>
    </row>
    <row r="7" spans="1:13">
      <c r="A7" s="124"/>
      <c r="B7" s="124" t="str">
        <f>IFERROR(VLOOKUP(D7,DB!A:K,11,0),"")</f>
        <v/>
      </c>
      <c r="C7" s="124"/>
      <c r="D7" s="124"/>
      <c r="E7" s="124"/>
      <c r="F7" s="125"/>
      <c r="G7" s="126">
        <f t="shared" ca="1" si="1"/>
        <v>45971.045157175926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45971.045157175926</v>
      </c>
      <c r="H8" s="125"/>
      <c r="I8" s="124" t="str">
        <f>IFERROR(VLOOKUP(D8,DB!A:F,6,0),"")</f>
        <v/>
      </c>
      <c r="J8" s="124" t="str">
        <f>IFERROR(VLOOKUP(D8,DB!A:G,7,0),"")</f>
        <v/>
      </c>
      <c r="K8" s="124"/>
      <c r="L8" s="124" t="str">
        <f>IFERROR(VLOOKUP(D8,DB!A:I,9,0),"")</f>
        <v/>
      </c>
    </row>
    <row r="9" spans="1:13">
      <c r="A9" s="124"/>
      <c r="B9" s="124" t="str">
        <f>IFERROR(VLOOKUP(D9,DB!A:K,11,0),"")</f>
        <v/>
      </c>
      <c r="C9" s="124"/>
      <c r="D9" s="152"/>
      <c r="E9" s="124"/>
      <c r="F9" s="125"/>
      <c r="G9" s="126">
        <f t="shared" ca="1" si="1"/>
        <v>45971.045157175926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45971.045157291665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45971.045157291665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45971.045157291665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45971.045157291665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45971.045157291665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45971.045157291665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45971.045157291665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45971.045157291665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45971.045157291665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45971.045157291665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45971.045157291665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45971.045157291665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45971.045157291665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45971.045157291665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45971.045157291665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45971.045157291665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45971.045157291665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45971.045157291665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45971.045157291665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45971.045157291665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45971.045157291665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45971.045157291665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45971.045157291665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45971.045157291665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45971.045157291665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45971.045157291665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45971.045157291665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45971.045157291665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45971.045157291665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45971.045157291665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45971.045157291665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45971.045157291665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45971.045157291665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45971.045157291665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45971.045157291665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45971.045157291665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45971.045157291665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45971.045157291665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45971.045157291665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45971.045157291665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45971.045157291665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45971.045157291665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45971.045157291665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45971.045157291665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45971.045157291665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45971.045157291665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45971.045157291665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45971.045157291665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45971.045157291665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45971.045157291665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45971.045157291665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45971.045157291665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45971.045157291665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45971.045157291665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45971.045157291665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45971.045157291665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45971.045157291665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45971.045157291665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45971.045157291665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45971.045157291665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45971.045157291665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45971.045157291665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45971.045157291665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45971.045157291665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45971.045157291665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45971.045157291665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45971.045157291665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45971.045157291665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45971.045157291665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45971.045157291665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45971.045157291665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45971.045157291665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45971.045157291665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45971.045157291665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45971.045157291665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45971.045157291665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45971.045157291665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45971.045157291665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45971.045157291665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45971.045157291665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45971.045157291665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45971.045157291665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45971.045157291665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45971.045157291665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45971.045157291665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45971.045157291665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45971.045157291665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45971.045157291665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45971.045157291665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45971.045157291665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45971.045157291665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45971.045157291665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45971.045157291665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45971.045157291665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45971.045157291665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45971.045157291665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45971.045157291665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45971.045157291665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45971.045157291665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45971.045157291665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45971.045157291665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45971.045157291665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45971.045157291665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45971.045157291665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45971.045157291665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45971.045157291665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45971.045157291665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45971.045157291665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45971.045157291665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45971.045157291665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45971.045157291665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45971.045157291665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45971.045157291665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45971.045157291665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45971.045157291665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45971.045157291665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45971.045157291665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45971.045157291665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45971.045157291665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45971.045157291665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45971.045157291665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45971.045157291665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45971.045157291665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45971.045157291665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45971.045157291665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45971.045157291665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45971.045157291665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45971.045157291665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45971.045157291665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45971.045157291665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45971.045157291665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45971.045157291665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45971.045157291665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45971.045157291665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45971.045157291665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45971.045157291665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45971.045157291665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45971.045157291665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45971.045157291665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45971.045157291665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45971.045157291665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45971.045157291665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45971.045157291665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45971.045157291665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45971.045157291665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45971.045157291665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45971.045157291665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45971.045157291665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45971.045157291665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45971.045157291665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45971.045157291665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45971.045157291665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45971.045157291665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45971.045157291665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45971.045157291665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45971.045157291665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45971.045157291665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45971.045157291665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45971.045157291665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45971.045157291665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45971.045157291665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45971.045157291665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45971.045157291665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45971.045157291665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45971.045157291665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45971.045157291665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45971.045157291665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45971.045157291665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45971.045157291665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45971.045157291665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45971.045157291665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45971.045157291665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45971.045157291665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45971.045157291665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45971.045157291665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45971.045157291665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45971.045157291665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45971.045157291665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45971.045157291665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45971.045157291665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45971.045157291665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45971.045157291665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45971.045157291665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45971.045157291665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45971.045157291665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45971.045157291665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45971.045157291665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45971.045157291665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45971.045157291665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45971.045157291665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45971.045157291665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45971.045157291665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45971.045157291665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45971.045157291665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45971.045157291665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45971.045157291665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45971.045157291665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45971.045157291665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45971.045157291665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45971.045157291665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45971.045157291665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45971.045157291665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45971.045157291665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45971.045157291665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45971.045157291665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45971.045157291665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45971.045157291665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45971.045157291665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45971.045157291665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45971.045157291665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45971.045157291665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45971.045157291665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45971.045157291665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45971.045157291665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45971.045157291665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45971.045157291665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45971.045157291665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45971.045157291665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45971.045157291665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45971.045157291665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45971.045157291665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45971.045157291665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45971.045157291665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45971.045157291665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45971.045157291665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45971.045157291665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45971.045157291665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45971.045157291665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45971.045157291665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45971.045157291665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45971.045157291665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45971.045157291665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45971.045157291665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45971.045157291665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45971.045157291665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45971.045157291665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45971.045157291665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45971.045157291665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45971.045157291665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45971.045157291665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45971.045157291665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45971.045157291665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45971.045157291665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45971.045157291665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45971.045157291665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45971.045157291665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45971.045157291665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45971.045157291665</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2" ca="1" si="0">IFERROR(NOW()-F2,"-")</f>
        <v>0.35882592591951834</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45971.045156944441</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45971.045156944441</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45971.045156944441</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45971.045156944441</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45971.045156944441</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45971.045156944441</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45971.045156944441</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45971.045156944441</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45971.045156944441</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45971.045156944441</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ref="G13:G76" ca="1" si="1">IFERROR(NOW()-F13,"-")</f>
        <v>45971.045156944441</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1"/>
        <v>45971.045156944441</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45971.045156944441</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45971.045156944441</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45971.045156944441</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45971.045156944441</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45971.045156944441</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45971.045156944441</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45971.045156944441</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45971.045156944441</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45971.045156944441</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45971.045156944441</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45971.045156944441</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45971.045156944441</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45971.045156944441</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45971.045156944441</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45971.045156944441</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45971.045156944441</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45971.045156944441</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45971.045156944441</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45971.045156944441</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45971.045156944441</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45971.045156944441</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45971.045156944441</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45971.045156944441</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45971.045156944441</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45971.045156944441</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45971.045156944441</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45971.045156944441</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45971.045156944441</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45971.045156944441</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45971.045156944441</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45971.045156944441</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45971.045156944441</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45971.045156944441</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45971.045156944441</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45971.045156944441</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45971.045156944441</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45971.045156944441</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45971.045156944441</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45971.045156944441</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45971.045156944441</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45971.045156944441</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45971.045156944441</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45971.045156944441</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45971.045156944441</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45971.045156944441</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45971.045156944441</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45971.045156944441</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45971.045156944441</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45971.045156944441</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45971.045156944441</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45971.045156944441</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45971.045156944441</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45971.045156944441</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45971.045156944441</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45971.045156944441</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45971.045156944441</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45971.045156944441</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45971.045156944441</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45971.045156944441</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45971.045156944441</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45971.045156944441</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45971.045156944441</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ref="G77:G140" ca="1" si="2">IFERROR(NOW()-F77,"-")</f>
        <v>45971.045156944441</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2"/>
        <v>45971.045156944441</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45971.045156944441</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45971.045156944441</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45971.045156944441</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45971.045156944441</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45971.045156944441</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45971.045156944441</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45971.045156944441</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45971.045156944441</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45971.045156944441</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45971.045156944441</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45971.045156944441</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45971.045156944441</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45971.045156944441</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45971.045156944441</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45971.045156944441</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45971.045156944441</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45971.045156944441</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45971.045156944441</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45971.045156944441</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45971.045156944441</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45971.045156944441</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45971.045156944441</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45971.045156944441</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45971.045156944441</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45971.045156944441</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45971.045156944441</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45971.045156944441</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45971.045156944441</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45971.045156944441</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45971.045156944441</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45971.045156944441</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45971.045156944441</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45971.045156944441</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45971.045156944441</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45971.045156944441</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45971.045156944441</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45971.045156944441</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45971.045156944441</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45971.045156944441</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45971.045156944441</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45971.045156944441</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45971.045156944441</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45971.045156944441</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45971.045156944441</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45971.045156944441</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45971.045156944441</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45971.045156944441</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45971.045156944441</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45971.045156944441</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45971.045156944441</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45971.045156944441</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45971.045156944441</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45971.045156944441</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45971.045156944441</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45971.045156944441</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45971.045156944441</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45971.045156944441</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45971.045156944441</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45971.045156944441</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45971.045156944441</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45971.045156944441</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45971.045156944441</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ref="G141:G174" ca="1" si="3">IFERROR(NOW()-F141,"-")</f>
        <v>45971.045156944441</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3"/>
        <v>45971.045156944441</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45971.045156944441</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45971.045156944441</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45971.045156944441</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45971.045156944441</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45971.045156944441</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45971.045156944441</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45971.045156944441</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45971.045156944441</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45971.045156944441</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45971.045156944441</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45971.045156944441</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45971.045156944441</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45971.045156944441</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45971.045156944441</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45971.045156944441</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45971.045156944441</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45971.045156944441</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45971.045156944441</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45971.045156944441</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45971.045156944441</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45971.045156944441</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45971.045156944441</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45971.045156944441</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45971.045156944441</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45971.045156944441</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45971.045156944441</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45971.045156944441</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45971.045156944441</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45971.045156944441</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45971.045156944441</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45971.045156944441</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45971.045156944441</v>
      </c>
      <c r="H174" s="144"/>
      <c r="I174" s="142" t="str">
        <f>IFERROR(VLOOKUP(D174,DB!A:F,6,0),"")</f>
        <v/>
      </c>
      <c r="J174" s="142" t="str">
        <f>IFERROR(VLOOKUP(D174,DB!A:G,7,0),"")</f>
        <v/>
      </c>
      <c r="K174" s="145"/>
      <c r="L174" s="146"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